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615" windowWidth="12120" windowHeight="8475" tabRatio="691" firstSheet="2" activeTab="9"/>
  </bookViews>
  <sheets>
    <sheet name="EKİM 2016" sheetId="183" r:id="rId1"/>
    <sheet name="KASIM 2016" sheetId="184" r:id="rId2"/>
    <sheet name="ARALIK 2016" sheetId="185" r:id="rId3"/>
    <sheet name="OCAK 2017" sheetId="188" r:id="rId4"/>
    <sheet name="ŞUBAT 2017" sheetId="186" r:id="rId5"/>
    <sheet name="MART 2017" sheetId="189" r:id="rId6"/>
    <sheet name="NİSAN 2017" sheetId="192" r:id="rId7"/>
    <sheet name="MAYIS 2017" sheetId="193" r:id="rId8"/>
    <sheet name="HAZİRAN 2017" sheetId="194" r:id="rId9"/>
    <sheet name="TEMMUZ 2017" sheetId="195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AI5" i="195" l="1"/>
  <c r="AH5" i="195" l="1"/>
  <c r="AG5" i="195"/>
  <c r="AJ9" i="194" l="1"/>
  <c r="AJ8" i="194"/>
  <c r="AJ7" i="194"/>
  <c r="AJ6" i="194"/>
  <c r="AH5" i="194" l="1"/>
  <c r="AG5" i="194"/>
  <c r="AI5" i="194" s="1"/>
  <c r="AH5" i="193"/>
  <c r="AI5" i="193" l="1"/>
  <c r="AI5" i="192"/>
  <c r="AJ8" i="193" l="1"/>
  <c r="AJ9" i="193"/>
  <c r="AJ7" i="193"/>
  <c r="AJ6" i="193"/>
  <c r="AG5" i="193"/>
  <c r="AG5" i="192"/>
  <c r="AH5" i="192"/>
  <c r="AH5" i="189" l="1"/>
  <c r="AJ6" i="189"/>
  <c r="AJ6" i="192" l="1"/>
  <c r="AJ7" i="192"/>
  <c r="AJ8" i="192"/>
  <c r="AJ9" i="192"/>
  <c r="AI5" i="189" l="1"/>
  <c r="AJ9" i="189"/>
  <c r="AJ7" i="189"/>
  <c r="AJ8" i="189"/>
  <c r="AL6" i="186"/>
  <c r="AG5" i="189"/>
  <c r="AI5" i="186" l="1"/>
  <c r="AH5" i="188"/>
  <c r="AL7" i="186" l="1"/>
  <c r="AL8" i="186"/>
  <c r="AL9" i="186"/>
  <c r="AH5" i="186"/>
  <c r="AG5" i="186"/>
  <c r="AL9" i="188" l="1"/>
  <c r="AL8" i="188"/>
  <c r="AL7" i="188"/>
  <c r="AL6" i="188"/>
  <c r="AG5" i="188"/>
  <c r="AI5" i="188" s="1"/>
  <c r="AH5" i="185" l="1"/>
  <c r="AL6" i="183"/>
  <c r="AL7" i="183"/>
  <c r="AL9" i="183"/>
  <c r="AI5" i="184"/>
  <c r="AI5" i="185" s="1"/>
  <c r="L15" i="183"/>
  <c r="AL8" i="183"/>
  <c r="AG5" i="183"/>
  <c r="AJ7" i="184"/>
  <c r="AJ8" i="184"/>
  <c r="AJ9" i="184"/>
  <c r="AJ6" i="184"/>
  <c r="AL6" i="185"/>
  <c r="AG5" i="184"/>
  <c r="AL9" i="185"/>
  <c r="AG5" i="185"/>
  <c r="AK5" i="185"/>
  <c r="AK6" i="185"/>
  <c r="AK7" i="185"/>
  <c r="AL7" i="185"/>
  <c r="AK8" i="185"/>
  <c r="AL8" i="185"/>
  <c r="AK9" i="185"/>
  <c r="AH5" i="183"/>
  <c r="AL9" i="184"/>
  <c r="AL8" i="184"/>
  <c r="AL7" i="184"/>
  <c r="AL6" i="184"/>
  <c r="AL5" i="184"/>
  <c r="AK9" i="183"/>
  <c r="AK8" i="183"/>
  <c r="AK7" i="183"/>
  <c r="AK6" i="183"/>
  <c r="AK5" i="183"/>
  <c r="AH5" i="184"/>
</calcChain>
</file>

<file path=xl/sharedStrings.xml><?xml version="1.0" encoding="utf-8"?>
<sst xmlns="http://schemas.openxmlformats.org/spreadsheetml/2006/main" count="249" uniqueCount="58">
  <si>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</si>
  <si>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</si>
  <si>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</si>
  <si>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</si>
  <si>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</si>
  <si>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</si>
  <si>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</si>
  <si>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</si>
  <si>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</si>
  <si>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</si>
  <si>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</si>
  <si>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</si>
  <si>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</si>
  <si>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</si>
  <si>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</si>
  <si>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</si>
  <si>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</si>
  <si>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</si>
  <si>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</si>
  <si>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</si>
  <si>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</si>
  <si>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</si>
  <si>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</si>
  <si>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</si>
  <si>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</si>
  <si>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</si>
  <si>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</si>
  <si>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</si>
  <si>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</si>
  <si>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</si>
  <si>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</si>
  <si>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</si>
  <si>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</si>
  <si>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</si>
  <si>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</si>
  <si>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</si>
  <si>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</si>
  <si>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  <charset val="162"/>
      </rPr>
      <t>o</t>
    </r>
    <r>
      <rPr>
        <b/>
        <sz val="10"/>
        <rFont val="Times New Roman"/>
        <family val="1"/>
        <charset val="162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</si>
  <si>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</si>
  <si>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</si>
  <si>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</si>
  <si>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  <charset val="162"/>
      </rPr>
      <t>0</t>
    </r>
    <r>
      <rPr>
        <b/>
        <sz val="10"/>
        <rFont val="Times New Roman"/>
        <family val="1"/>
        <charset val="162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</si>
  <si>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</si>
  <si>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</si>
  <si>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</si>
  <si>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</si>
  <si>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</si>
  <si>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</si>
  <si>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</si>
  <si>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</si>
  <si>
    <t>MAYIS/2017  AYI GÜNLÜK VERİLER</t>
  </si>
  <si>
    <t>.</t>
  </si>
  <si>
    <t>Not: Hazira</t>
  </si>
  <si>
    <t>28. gün ölçülmemiştir.</t>
  </si>
  <si>
    <t xml:space="preserve">Meteoroloji Genel Müdürlüğü  OMGİ ile TARM  CBS ve UA Bölümü </t>
  </si>
  <si>
    <t>Temmuz/2017  AYI GÜNLÜK VERİLER</t>
  </si>
  <si>
    <t>HAZİRAN/2017  AYI GÜNLÜK VERİLER</t>
  </si>
  <si>
    <t>Not:2,3 Temmuz 2017 tarihlerinde veri alınamamıştır.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</si>
</sst>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11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vertAlign val="superscript"/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166" fontId="3" fillId="6" borderId="2" xfId="0" applyNumberFormat="1" applyFont="1" applyFill="1" applyBorder="1" applyAlignment="1">
      <alignment vertical="center"/>
    </xf>
    <xf numFmtId="166" fontId="3" fillId="8" borderId="2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vertical="center"/>
    </xf>
    <xf numFmtId="165" fontId="9" fillId="8" borderId="3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vertical="center"/>
    </xf>
    <xf numFmtId="165" fontId="9" fillId="6" borderId="5" xfId="0" applyNumberFormat="1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vertical="center"/>
    </xf>
    <xf numFmtId="165" fontId="2" fillId="6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3" fillId="9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2" fillId="6" borderId="4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4" fontId="3" fillId="6" borderId="2" xfId="0" applyNumberFormat="1" applyFont="1" applyFill="1" applyBorder="1" applyAlignment="1">
      <alignment vertical="center"/>
    </xf>
    <xf numFmtId="166" fontId="0" fillId="0" borderId="0" xfId="0" applyNumberFormat="1"/>
    <xf numFmtId="0" fontId="3" fillId="6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/>
    </xf>
    <xf numFmtId="0" fontId="0" fillId="6" borderId="2" xfId="0" applyFill="1" applyBorder="1"/>
    <xf numFmtId="165" fontId="2" fillId="4" borderId="7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Virgü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 refreshError="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 refreshError="1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 refreshError="1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 refreshError="1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 refreshError="1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"/>
  <sheetViews>
    <sheetView zoomScale="80" zoomScaleNormal="80" workbookViewId="0">
      <selection activeCell="L15" sqref="L15"/>
    </sheetView>
  </sheetViews>
  <sheetFormatPr defaultRowHeight="12.75" x14ac:dyDescent="0.2"/>
  <cols>
    <col min="1" max="1" width="19.5703125" style="1" customWidth="1"/>
    <col min="2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42" ht="20.100000000000001" customHeight="1" x14ac:dyDescent="0.2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42" ht="20.100000000000001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42" ht="18.75" customHeight="1" x14ac:dyDescent="0.2">
      <c r="A3" s="43" t="s">
        <v>11</v>
      </c>
      <c r="B3" s="45" t="s">
        <v>13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7" t="s">
        <v>2</v>
      </c>
      <c r="AK3" s="39" t="s">
        <v>3</v>
      </c>
      <c r="AL3" s="35" t="s">
        <v>9</v>
      </c>
    </row>
    <row r="4" spans="1:42" ht="93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9"/>
      <c r="AH4" s="51"/>
      <c r="AI4" s="34"/>
      <c r="AJ4" s="38"/>
      <c r="AK4" s="40"/>
      <c r="AL4" s="36"/>
    </row>
    <row r="5" spans="1:42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7.6999999999999993</v>
      </c>
      <c r="AH5" s="13">
        <f>AG5</f>
        <v>7.6999999999999993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42" ht="20.100000000000001" customHeight="1" x14ac:dyDescent="0.2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18.899999999999999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8.3000000000000007</v>
      </c>
      <c r="V6" s="6">
        <v>9.1999999999999993</v>
      </c>
      <c r="W6" s="6">
        <v>10.7</v>
      </c>
      <c r="X6" s="6">
        <v>11.4</v>
      </c>
      <c r="Y6" s="6">
        <v>10.3</v>
      </c>
      <c r="Z6" s="6">
        <v>8.3000000000000007</v>
      </c>
      <c r="AA6" s="6">
        <v>5.8</v>
      </c>
      <c r="AB6" s="6">
        <v>8.4</v>
      </c>
      <c r="AC6" s="6">
        <v>9.4</v>
      </c>
      <c r="AD6" s="6">
        <v>8.8000000000000007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42" ht="20.100000000000001" customHeight="1" x14ac:dyDescent="0.2">
      <c r="A7" s="4" t="s">
        <v>6</v>
      </c>
      <c r="B7" s="6"/>
      <c r="C7" s="6">
        <v>6.1</v>
      </c>
      <c r="D7" s="6">
        <v>7</v>
      </c>
      <c r="E7" s="6">
        <v>9.3000000000000007</v>
      </c>
      <c r="F7" s="6">
        <v>10.5</v>
      </c>
      <c r="G7" s="6">
        <v>8.1999999999999993</v>
      </c>
      <c r="H7" s="6">
        <v>10.3</v>
      </c>
      <c r="I7" s="6">
        <v>9.4</v>
      </c>
      <c r="J7" s="6">
        <v>9.5</v>
      </c>
      <c r="K7" s="6">
        <v>5.2</v>
      </c>
      <c r="L7" s="6">
        <v>8.3000000000000007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4.4000000000000004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42" ht="20.100000000000001" customHeight="1" x14ac:dyDescent="0.2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18.899999999999999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18.083333333333329</v>
      </c>
    </row>
    <row r="9" spans="1:42" ht="20.100000000000001" customHeight="1" x14ac:dyDescent="0.2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66.099999999999994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54.896666666666668</v>
      </c>
    </row>
    <row r="14" spans="1:42" ht="204" x14ac:dyDescent="0.2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1:42" x14ac:dyDescent="0.2">
      <c r="B15" s="1">
        <v>66.400000000000006</v>
      </c>
      <c r="C15" s="1">
        <v>18.600000000000001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1:39" x14ac:dyDescent="0.2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x14ac:dyDescent="0.2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x14ac:dyDescent="0.2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spans="1:39" x14ac:dyDescent="0.2">
      <c r="A23" s="1" t="s">
        <v>33</v>
      </c>
    </row>
    <row r="24" spans="1:39" x14ac:dyDescent="0.2">
      <c r="A24" s="1" t="s">
        <v>31</v>
      </c>
    </row>
    <row r="25" spans="1:39" x14ac:dyDescent="0.2">
      <c r="A25" s="1" t="s">
        <v>32</v>
      </c>
    </row>
  </sheetData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30"/>
  <sheetViews>
    <sheetView tabSelected="1" topLeftCell="S1" workbookViewId="0">
      <selection activeCell="AJ15" sqref="AJ15"/>
    </sheetView>
  </sheetViews>
  <sheetFormatPr defaultRowHeight="12.75" x14ac:dyDescent="0.2"/>
  <cols>
    <col min="1" max="1" width="29.7109375" customWidth="1"/>
    <col min="33" max="33" width="8.5703125" customWidth="1"/>
    <col min="34" max="34" width="10.85546875" customWidth="1"/>
    <col min="36" max="36" width="12.85546875" customWidth="1"/>
  </cols>
  <sheetData>
    <row r="3" spans="1:36" ht="21.75" customHeight="1" x14ac:dyDescent="0.2">
      <c r="A3" s="43" t="s">
        <v>11</v>
      </c>
      <c r="B3" s="45" t="s">
        <v>55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42</v>
      </c>
    </row>
    <row r="4" spans="1:36" ht="53.25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0">
        <v>31</v>
      </c>
      <c r="AG4" s="49"/>
      <c r="AH4" s="51"/>
      <c r="AI4" s="34"/>
      <c r="AJ4" s="36"/>
    </row>
    <row r="5" spans="1:36" x14ac:dyDescent="0.2">
      <c r="A5" s="4" t="s">
        <v>4</v>
      </c>
      <c r="B5" s="6">
        <v>0</v>
      </c>
      <c r="C5" s="6"/>
      <c r="D5" s="6"/>
      <c r="E5" s="6" t="s">
        <v>51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0.2</v>
      </c>
      <c r="X5" s="6">
        <v>0.2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0.4</v>
      </c>
      <c r="AH5" s="13">
        <f>'EKİM 2016'!AG5+'KASIM 2016'!AG5+'ARALIK 2016'!AG5+'OCAK 2017'!AG5+'ŞUBAT 2017'!AG5+'MART 2017'!AG5+ 'NİSAN 2017'!AG5+'MAYIS 2017'!AG5+AG5+'HAZİRAN 2017'!AG5</f>
        <v>187.7</v>
      </c>
      <c r="AI5" s="11">
        <f>'OCAK 2017'!AI5+'ŞUBAT 2017'!AG5+AG5+'MART 2017'!AG5+'NİSAN 2017'!AG5+'MAYIS 2017'!AG5+'HAZİRAN 2017'!AG5</f>
        <v>126.2</v>
      </c>
      <c r="AJ5" s="12"/>
    </row>
    <row r="6" spans="1:36" x14ac:dyDescent="0.2">
      <c r="A6" s="4" t="s">
        <v>5</v>
      </c>
      <c r="B6" s="22">
        <v>22</v>
      </c>
      <c r="C6" s="22"/>
      <c r="D6" s="22"/>
      <c r="E6" s="22">
        <v>21.8</v>
      </c>
      <c r="F6" s="22">
        <v>20.7</v>
      </c>
      <c r="G6" s="22">
        <v>20.100000000000001</v>
      </c>
      <c r="H6" s="22">
        <v>19.5</v>
      </c>
      <c r="I6" s="22">
        <v>19.3</v>
      </c>
      <c r="J6" s="22">
        <v>20.3</v>
      </c>
      <c r="K6" s="22">
        <v>22.3</v>
      </c>
      <c r="L6" s="22">
        <v>23.5</v>
      </c>
      <c r="M6" s="22">
        <v>24.9</v>
      </c>
      <c r="N6" s="22">
        <v>24.9</v>
      </c>
      <c r="O6" s="22">
        <v>24.2</v>
      </c>
      <c r="P6" s="22">
        <v>24.2</v>
      </c>
      <c r="Q6" s="22">
        <v>22.4</v>
      </c>
      <c r="R6" s="22">
        <v>24.5</v>
      </c>
      <c r="S6" s="22">
        <v>23.6</v>
      </c>
      <c r="T6" s="22">
        <v>22.2</v>
      </c>
      <c r="U6" s="22">
        <v>22.2</v>
      </c>
      <c r="V6" s="22">
        <v>24</v>
      </c>
      <c r="W6" s="22">
        <v>23.4</v>
      </c>
      <c r="X6" s="22">
        <v>22.9</v>
      </c>
      <c r="Y6" s="22">
        <v>22.3</v>
      </c>
      <c r="Z6" s="22">
        <v>23.7</v>
      </c>
      <c r="AA6" s="22">
        <v>26.6</v>
      </c>
      <c r="AB6" s="22">
        <v>27.9</v>
      </c>
      <c r="AC6" s="32">
        <v>20.2</v>
      </c>
      <c r="AD6" s="31">
        <v>19.600000000000001</v>
      </c>
      <c r="AE6" s="6">
        <v>21.4</v>
      </c>
      <c r="AF6" s="8">
        <v>21.4</v>
      </c>
      <c r="AG6" s="9"/>
      <c r="AH6" s="13"/>
      <c r="AI6" s="11"/>
      <c r="AJ6" s="14">
        <v>22.620689655172413</v>
      </c>
    </row>
    <row r="7" spans="1:36" x14ac:dyDescent="0.2">
      <c r="A7" s="4" t="s">
        <v>6</v>
      </c>
      <c r="B7" s="6">
        <v>17.5</v>
      </c>
      <c r="C7" s="6"/>
      <c r="D7" s="6"/>
      <c r="E7" s="6" t="s">
        <v>51</v>
      </c>
      <c r="F7" s="6">
        <v>13.3</v>
      </c>
      <c r="G7" s="6">
        <v>12.4</v>
      </c>
      <c r="H7" s="6">
        <v>12.7</v>
      </c>
      <c r="I7" s="6">
        <v>10.9</v>
      </c>
      <c r="J7" s="6">
        <v>12.8</v>
      </c>
      <c r="K7" s="6">
        <v>14</v>
      </c>
      <c r="L7" s="6">
        <v>15</v>
      </c>
      <c r="M7" s="6">
        <v>17.100000000000001</v>
      </c>
      <c r="N7" s="6">
        <v>15.1</v>
      </c>
      <c r="O7" s="6">
        <v>15.9</v>
      </c>
      <c r="P7" s="6">
        <v>15.8</v>
      </c>
      <c r="Q7" s="6">
        <v>15.7</v>
      </c>
      <c r="R7" s="6">
        <v>16</v>
      </c>
      <c r="S7" s="6">
        <v>17.7</v>
      </c>
      <c r="T7" s="6">
        <v>16.899999999999999</v>
      </c>
      <c r="U7" s="6">
        <v>14</v>
      </c>
      <c r="V7" s="6">
        <v>15.7</v>
      </c>
      <c r="W7" s="6">
        <v>18.2</v>
      </c>
      <c r="X7" s="6">
        <v>13.9</v>
      </c>
      <c r="Y7" s="6">
        <v>15.9</v>
      </c>
      <c r="Z7" s="6">
        <v>15.9</v>
      </c>
      <c r="AA7" s="6">
        <v>17</v>
      </c>
      <c r="AB7" s="20">
        <v>18.899999999999999</v>
      </c>
      <c r="AC7" s="32">
        <v>16.3</v>
      </c>
      <c r="AD7" s="29">
        <v>11</v>
      </c>
      <c r="AE7" s="6">
        <v>12.7</v>
      </c>
      <c r="AF7" s="8">
        <v>13.6</v>
      </c>
      <c r="AG7" s="9"/>
      <c r="AH7" s="13"/>
      <c r="AI7" s="11"/>
      <c r="AJ7" s="14">
        <v>15</v>
      </c>
    </row>
    <row r="8" spans="1:36" x14ac:dyDescent="0.2">
      <c r="A8" s="4" t="s">
        <v>7</v>
      </c>
      <c r="B8" s="6">
        <v>26.4</v>
      </c>
      <c r="C8" s="6"/>
      <c r="D8" s="6"/>
      <c r="E8" s="6">
        <v>28.5</v>
      </c>
      <c r="F8" s="6">
        <v>27.5</v>
      </c>
      <c r="G8" s="6">
        <v>27.5</v>
      </c>
      <c r="H8" s="6">
        <v>26.8</v>
      </c>
      <c r="I8" s="6">
        <v>26.5</v>
      </c>
      <c r="J8" s="6">
        <v>28.6</v>
      </c>
      <c r="K8" s="6">
        <v>29.6</v>
      </c>
      <c r="L8" s="6">
        <v>31.3</v>
      </c>
      <c r="M8" s="6">
        <v>32.9</v>
      </c>
      <c r="N8" s="6">
        <v>32.6</v>
      </c>
      <c r="O8" s="6">
        <v>31.2</v>
      </c>
      <c r="P8" s="6">
        <v>32.6</v>
      </c>
      <c r="Q8" s="6">
        <v>31.5</v>
      </c>
      <c r="R8" s="6">
        <v>33</v>
      </c>
      <c r="S8" s="6">
        <v>30.9</v>
      </c>
      <c r="T8" s="6">
        <v>28.7</v>
      </c>
      <c r="U8" s="6">
        <v>29.1</v>
      </c>
      <c r="V8" s="6">
        <v>30.4</v>
      </c>
      <c r="W8" s="6">
        <v>30.7</v>
      </c>
      <c r="X8" s="6">
        <v>30.1</v>
      </c>
      <c r="Y8" s="6">
        <v>29</v>
      </c>
      <c r="Z8" s="6">
        <v>31.9</v>
      </c>
      <c r="AA8" s="6">
        <v>33.9</v>
      </c>
      <c r="AB8" s="20">
        <v>35.4</v>
      </c>
      <c r="AC8" s="6">
        <v>26</v>
      </c>
      <c r="AD8" s="6">
        <v>26</v>
      </c>
      <c r="AE8" s="6">
        <v>28.4</v>
      </c>
      <c r="AF8" s="8">
        <v>29</v>
      </c>
      <c r="AG8" s="9"/>
      <c r="AH8" s="13"/>
      <c r="AI8" s="11"/>
      <c r="AJ8" s="14">
        <v>29.862068965517242</v>
      </c>
    </row>
    <row r="9" spans="1:36" x14ac:dyDescent="0.2">
      <c r="A9" s="4" t="s">
        <v>43</v>
      </c>
      <c r="B9" s="6">
        <v>48.2</v>
      </c>
      <c r="C9" s="6"/>
      <c r="D9" s="6"/>
      <c r="E9" s="6">
        <v>49.2</v>
      </c>
      <c r="F9" s="6">
        <v>50.1</v>
      </c>
      <c r="G9" s="6">
        <v>47.7</v>
      </c>
      <c r="H9" s="6">
        <v>45.9</v>
      </c>
      <c r="I9" s="6">
        <v>42.8</v>
      </c>
      <c r="J9" s="6">
        <v>41.6</v>
      </c>
      <c r="K9" s="6">
        <v>40.9</v>
      </c>
      <c r="L9" s="6">
        <v>38.700000000000003</v>
      </c>
      <c r="M9" s="6">
        <v>34.299999999999997</v>
      </c>
      <c r="N9" s="6">
        <v>30.7</v>
      </c>
      <c r="O9" s="6">
        <v>34.700000000000003</v>
      </c>
      <c r="P9" s="6">
        <v>41.7</v>
      </c>
      <c r="Q9" s="6">
        <v>50.9</v>
      </c>
      <c r="R9" s="6">
        <v>39.6</v>
      </c>
      <c r="S9" s="6">
        <v>49.1</v>
      </c>
      <c r="T9" s="6">
        <v>49.9</v>
      </c>
      <c r="U9" s="6">
        <v>48.9</v>
      </c>
      <c r="V9" s="6">
        <v>40.700000000000003</v>
      </c>
      <c r="W9" s="6">
        <v>43.5</v>
      </c>
      <c r="X9" s="6">
        <v>38.299999999999997</v>
      </c>
      <c r="Y9" s="6">
        <v>38.700000000000003</v>
      </c>
      <c r="Z9" s="6">
        <v>35.299999999999997</v>
      </c>
      <c r="AA9" s="6">
        <v>29.6</v>
      </c>
      <c r="AB9" s="20">
        <v>28.1</v>
      </c>
      <c r="AC9" s="29">
        <v>48.8</v>
      </c>
      <c r="AD9" s="6">
        <v>45.3</v>
      </c>
      <c r="AE9" s="6">
        <v>39.799999999999997</v>
      </c>
      <c r="AF9" s="8">
        <v>40.299999999999997</v>
      </c>
      <c r="AG9" s="9"/>
      <c r="AH9" s="13"/>
      <c r="AI9" s="11"/>
      <c r="AJ9" s="14">
        <v>41.83793103448275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26.07586206896552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25.42068965517241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24.720689655172418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22.320689655172412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19.720689655172414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2.934482758620689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13.603448275862071</v>
      </c>
    </row>
    <row r="18" spans="1:34" x14ac:dyDescent="0.2">
      <c r="D18" t="s">
        <v>57</v>
      </c>
    </row>
    <row r="20" spans="1:34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4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4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4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4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4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4" x14ac:dyDescent="0.2"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8" spans="1:34" x14ac:dyDescent="0.2"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1"/>
    </row>
    <row r="30" spans="1:3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</sheetData>
  <mergeCells count="6">
    <mergeCell ref="A3:A4"/>
    <mergeCell ref="B3:AF3"/>
    <mergeCell ref="AG3:AG4"/>
    <mergeCell ref="AH3:AH4"/>
    <mergeCell ref="AI3:AI4"/>
    <mergeCell ref="AJ3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zoomScale="90" zoomScaleNormal="90" workbookViewId="0">
      <selection activeCell="AJ6" sqref="AJ6"/>
    </sheetView>
  </sheetViews>
  <sheetFormatPr defaultRowHeight="12.75" x14ac:dyDescent="0.2"/>
  <cols>
    <col min="1" max="1" width="19.5703125" style="1" customWidth="1"/>
    <col min="2" max="27" width="4.5703125" style="1" customWidth="1"/>
    <col min="28" max="28" width="6.42578125" style="1" customWidth="1"/>
    <col min="29" max="31" width="4.5703125" style="1" customWidth="1"/>
    <col min="32" max="32" width="4.5703125" style="1" hidden="1" customWidth="1"/>
    <col min="33" max="33" width="8.85546875" style="1" customWidth="1"/>
    <col min="34" max="34" width="8.7109375" style="1" customWidth="1"/>
    <col min="35" max="35" width="10.5703125" style="1" customWidth="1"/>
    <col min="36" max="36" width="11.5703125" style="1" customWidth="1"/>
    <col min="37" max="37" width="11" style="1" hidden="1" customWidth="1"/>
    <col min="38" max="38" width="15.85546875" style="1" hidden="1" customWidth="1"/>
    <col min="39" max="16384" width="9.140625" style="1"/>
  </cols>
  <sheetData>
    <row r="1" spans="1:38" ht="20.100000000000001" customHeight="1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8" ht="20.100000000000001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8" ht="18.75" customHeight="1" x14ac:dyDescent="0.2">
      <c r="A3" s="43" t="s">
        <v>11</v>
      </c>
      <c r="B3" s="45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9</v>
      </c>
      <c r="AK3" s="39" t="s">
        <v>3</v>
      </c>
      <c r="AL3" s="35" t="s">
        <v>9</v>
      </c>
    </row>
    <row r="4" spans="1:38" ht="93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9"/>
      <c r="AH4" s="51"/>
      <c r="AI4" s="34"/>
      <c r="AJ4" s="36"/>
      <c r="AK4" s="40"/>
      <c r="AL4" s="36"/>
    </row>
    <row r="5" spans="1:38" ht="20.100000000000001" customHeight="1" x14ac:dyDescent="0.2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19.600000000000001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20.100000000000001" customHeight="1" x14ac:dyDescent="0.2">
      <c r="A6" s="4" t="s">
        <v>5</v>
      </c>
      <c r="B6" s="6"/>
      <c r="C6" s="6">
        <v>0.4</v>
      </c>
      <c r="D6" s="6">
        <v>4.0999999999999996</v>
      </c>
      <c r="E6" s="6">
        <v>7.3</v>
      </c>
      <c r="F6" s="6">
        <v>7.9</v>
      </c>
      <c r="G6" s="6">
        <v>8.6</v>
      </c>
      <c r="H6" s="6">
        <v>9.6999999999999993</v>
      </c>
      <c r="I6" s="6">
        <v>11.4</v>
      </c>
      <c r="J6" s="6">
        <v>13.1</v>
      </c>
      <c r="K6" s="6">
        <v>9.6999999999999993</v>
      </c>
      <c r="L6" s="6">
        <v>7.8</v>
      </c>
      <c r="M6" s="6">
        <v>7.8</v>
      </c>
      <c r="N6" s="6">
        <v>8.9</v>
      </c>
      <c r="O6" s="6">
        <v>6.7</v>
      </c>
      <c r="P6" s="6">
        <v>4.4000000000000004</v>
      </c>
      <c r="Q6" s="6">
        <v>-0.3</v>
      </c>
      <c r="R6" s="6">
        <v>-2.2999999999999998</v>
      </c>
      <c r="S6" s="6">
        <v>-1.1000000000000001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4.5827586206896562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20.100000000000001" customHeight="1" x14ac:dyDescent="0.2">
      <c r="A7" s="4" t="s">
        <v>6</v>
      </c>
      <c r="B7" s="6"/>
      <c r="C7" s="6">
        <v>-6.1</v>
      </c>
      <c r="D7" s="6">
        <v>-4.5999999999999996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8.1999999999999993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-4.4000000000000004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20.100000000000001" customHeight="1" x14ac:dyDescent="0.2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17.399999999999999</v>
      </c>
      <c r="I8" s="6">
        <v>17.7</v>
      </c>
      <c r="J8" s="6">
        <v>19.899999999999999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9.8000000000000007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8.3000000000000007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20.100000000000001" customHeight="1" x14ac:dyDescent="0.2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56.241379310344819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spans="1:38" x14ac:dyDescent="0.2">
      <c r="A15" s="1" t="s">
        <v>29</v>
      </c>
    </row>
    <row r="17" spans="1:1" x14ac:dyDescent="0.2">
      <c r="A17" s="1" t="s">
        <v>30</v>
      </c>
    </row>
    <row r="18" spans="1:1" x14ac:dyDescent="0.2">
      <c r="A18" s="1" t="s">
        <v>33</v>
      </c>
    </row>
    <row r="19" spans="1:1" x14ac:dyDescent="0.2">
      <c r="A19" s="1" t="s">
        <v>31</v>
      </c>
    </row>
    <row r="20" spans="1:1" x14ac:dyDescent="0.2">
      <c r="A20" s="1" t="s">
        <v>32</v>
      </c>
    </row>
  </sheetData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4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zoomScale="90" zoomScaleNormal="90" workbookViewId="0">
      <pane xSplit="1" ySplit="4" topLeftCell="H5" activePane="bottomRight" state="frozen"/>
      <selection pane="topRight" activeCell="D1" sqref="D1"/>
      <selection pane="bottomLeft" activeCell="A6" sqref="A6"/>
      <selection pane="bottomRight" activeCell="AI5" sqref="AI5"/>
    </sheetView>
  </sheetViews>
  <sheetFormatPr defaultRowHeight="12.75" x14ac:dyDescent="0.2"/>
  <cols>
    <col min="1" max="1" width="19.5703125" style="1" customWidth="1"/>
    <col min="2" max="9" width="4.5703125" style="1" customWidth="1"/>
    <col min="10" max="10" width="6" style="1" customWidth="1"/>
    <col min="11" max="15" width="4.5703125" style="1" customWidth="1"/>
    <col min="16" max="16" width="5.5703125" style="1" customWidth="1"/>
    <col min="17" max="18" width="4.5703125" style="1" customWidth="1"/>
    <col min="19" max="19" width="5.85546875" style="1" customWidth="1"/>
    <col min="20" max="20" width="5.5703125" style="1" customWidth="1"/>
    <col min="21" max="21" width="6.140625" style="1" customWidth="1"/>
    <col min="22" max="22" width="5.85546875" style="1" customWidth="1"/>
    <col min="23" max="27" width="4.5703125" style="1" customWidth="1"/>
    <col min="28" max="28" width="6" style="1" customWidth="1"/>
    <col min="29" max="32" width="4.5703125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0.85546875" style="1" customWidth="1"/>
    <col min="39" max="16384" width="9.140625" style="1"/>
  </cols>
  <sheetData>
    <row r="1" spans="1:38" ht="20.100000000000001" customHeight="1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8" ht="20.100000000000001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8" ht="18.75" customHeight="1" x14ac:dyDescent="0.2">
      <c r="A3" s="43" t="s">
        <v>11</v>
      </c>
      <c r="B3" s="45" t="s">
        <v>16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7" t="s">
        <v>2</v>
      </c>
      <c r="AK3" s="39" t="s">
        <v>3</v>
      </c>
      <c r="AL3" s="35" t="s">
        <v>9</v>
      </c>
    </row>
    <row r="4" spans="1:38" ht="93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9"/>
      <c r="AH4" s="51"/>
      <c r="AI4" s="34"/>
      <c r="AJ4" s="38"/>
      <c r="AK4" s="40"/>
      <c r="AL4" s="36"/>
    </row>
    <row r="5" spans="1:38" ht="20.100000000000001" customHeight="1" x14ac:dyDescent="0.2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20.100000000000001" customHeight="1" x14ac:dyDescent="0.2">
      <c r="A6" s="4" t="s">
        <v>5</v>
      </c>
      <c r="B6" s="6">
        <v>-0.9</v>
      </c>
      <c r="C6" s="6">
        <v>-1.4</v>
      </c>
      <c r="D6" s="6">
        <v>-1.2</v>
      </c>
      <c r="E6" s="6">
        <v>-1.1000000000000001</v>
      </c>
      <c r="F6" s="6">
        <v>-3</v>
      </c>
      <c r="G6" s="6">
        <v>-4</v>
      </c>
      <c r="H6" s="6">
        <v>-1.3</v>
      </c>
      <c r="I6" s="6">
        <v>-4.4000000000000004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-5.0999999999999996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-5.0999999999999996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20.100000000000001" customHeight="1" x14ac:dyDescent="0.2">
      <c r="A7" s="4" t="s">
        <v>6</v>
      </c>
      <c r="B7" s="6">
        <v>-1.2</v>
      </c>
      <c r="C7" s="6">
        <v>-3.7</v>
      </c>
      <c r="D7" s="6">
        <v>-1.6</v>
      </c>
      <c r="E7" s="6">
        <v>-4.5999999999999996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-2.2999999999999998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-4.0999999999999996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20.100000000000001" customHeight="1" x14ac:dyDescent="0.2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2.2000000000000002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-2.2000000000000002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-1.1000000000000001</v>
      </c>
      <c r="AB8" s="6">
        <v>1.3</v>
      </c>
      <c r="AC8" s="6">
        <v>-0.2</v>
      </c>
      <c r="AD8" s="6">
        <v>2.2999999999999998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0.77741935483870983</v>
      </c>
    </row>
    <row r="9" spans="1:38" ht="20.100000000000001" customHeight="1" x14ac:dyDescent="0.2">
      <c r="A9" s="4" t="s">
        <v>8</v>
      </c>
      <c r="B9" s="6">
        <v>70.099999999999994</v>
      </c>
      <c r="C9" s="6">
        <v>62</v>
      </c>
      <c r="D9" s="6">
        <v>78</v>
      </c>
      <c r="E9" s="6">
        <v>71.400000000000006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66.099999999999994</v>
      </c>
      <c r="X9" s="6">
        <v>86.8</v>
      </c>
      <c r="Y9" s="6">
        <v>86.6</v>
      </c>
      <c r="Z9" s="6">
        <v>77.5</v>
      </c>
      <c r="AA9" s="6">
        <v>85.7</v>
      </c>
      <c r="AB9" s="6">
        <v>73.400000000000006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72.409677419354836</v>
      </c>
    </row>
    <row r="13" spans="1:38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1:38" x14ac:dyDescent="0.2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x14ac:dyDescent="0.2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 x14ac:dyDescent="0.2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x14ac:dyDescent="0.2">
      <c r="A20" s="1" t="s">
        <v>30</v>
      </c>
    </row>
    <row r="21" spans="1:34" x14ac:dyDescent="0.2">
      <c r="A21" s="1" t="s">
        <v>33</v>
      </c>
    </row>
    <row r="22" spans="1:34" x14ac:dyDescent="0.2">
      <c r="A22" s="1" t="s">
        <v>31</v>
      </c>
    </row>
    <row r="23" spans="1:34" x14ac:dyDescent="0.2">
      <c r="A23" s="1" t="s">
        <v>32</v>
      </c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1" right="0.22" top="0.15748031496062992" bottom="0.23622047244094491" header="0.31496062992125984" footer="0.31496062992125984"/>
  <pageSetup paperSize="9" scale="6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D3" zoomScale="90" zoomScaleNormal="90" workbookViewId="0">
      <selection activeCell="Q32" sqref="Q32"/>
    </sheetView>
  </sheetViews>
  <sheetFormatPr defaultRowHeight="12.75" x14ac:dyDescent="0.2"/>
  <cols>
    <col min="1" max="1" width="29" style="1" customWidth="1"/>
    <col min="2" max="2" width="4.570312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8" ht="20.100000000000001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8" ht="18.75" customHeight="1" x14ac:dyDescent="0.2">
      <c r="A3" s="43" t="s">
        <v>11</v>
      </c>
      <c r="B3" s="45" t="s">
        <v>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7" t="s">
        <v>2</v>
      </c>
      <c r="AK3" s="39" t="s">
        <v>3</v>
      </c>
      <c r="AL3" s="35" t="s">
        <v>42</v>
      </c>
    </row>
    <row r="4" spans="1:38" ht="93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9"/>
      <c r="AH4" s="51"/>
      <c r="AI4" s="34"/>
      <c r="AJ4" s="38"/>
      <c r="AK4" s="40"/>
      <c r="AL4" s="36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20.100000000000001" customHeight="1" x14ac:dyDescent="0.2">
      <c r="A6" s="4" t="s">
        <v>5</v>
      </c>
      <c r="B6" s="6">
        <v>-7.4</v>
      </c>
      <c r="C6" s="6">
        <v>-10.199999999999999</v>
      </c>
      <c r="D6" s="6">
        <v>-11.4</v>
      </c>
      <c r="E6" s="6">
        <v>-8.8000000000000007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-2.2000000000000002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-9.3000000000000007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-4.9838709677419351</v>
      </c>
    </row>
    <row r="7" spans="1:38" ht="20.100000000000001" customHeight="1" x14ac:dyDescent="0.2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-4.0999999999999996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2.2000000000000002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-4.9000000000000004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20.100000000000001" customHeight="1" x14ac:dyDescent="0.2">
      <c r="A8" s="4" t="s">
        <v>7</v>
      </c>
      <c r="B8" s="6">
        <v>-8.1999999999999993</v>
      </c>
      <c r="C8" s="6">
        <v>-14.5</v>
      </c>
      <c r="D8" s="6">
        <v>-16.5</v>
      </c>
      <c r="E8" s="6">
        <v>-12.7</v>
      </c>
      <c r="F8" s="6">
        <v>-9.3000000000000007</v>
      </c>
      <c r="G8" s="6">
        <v>0.5</v>
      </c>
      <c r="H8" s="6">
        <v>0</v>
      </c>
      <c r="I8" s="6">
        <v>-5.9</v>
      </c>
      <c r="J8" s="6">
        <v>-8.6999999999999993</v>
      </c>
      <c r="K8" s="6">
        <v>-17.399999999999999</v>
      </c>
      <c r="L8" s="6">
        <v>-4.0999999999999996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-2.2000000000000002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-8.1999999999999993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-8.2225806451612904</v>
      </c>
    </row>
    <row r="9" spans="1:38" ht="20.100000000000001" customHeight="1" x14ac:dyDescent="0.2">
      <c r="A9" s="4" t="s">
        <v>43</v>
      </c>
      <c r="B9" s="6">
        <v>77.599999999999994</v>
      </c>
      <c r="C9" s="6">
        <v>80.599999999999994</v>
      </c>
      <c r="D9" s="6">
        <v>78.400000000000006</v>
      </c>
      <c r="E9" s="6">
        <v>75.900000000000006</v>
      </c>
      <c r="F9" s="6">
        <v>76.5</v>
      </c>
      <c r="G9" s="6">
        <v>71.599999999999994</v>
      </c>
      <c r="H9" s="6">
        <v>76.3</v>
      </c>
      <c r="I9" s="6">
        <v>78</v>
      </c>
      <c r="J9" s="6">
        <v>72.599999999999994</v>
      </c>
      <c r="K9" s="6">
        <v>79.400000000000006</v>
      </c>
      <c r="L9" s="6">
        <v>70.099999999999994</v>
      </c>
      <c r="M9" s="6">
        <v>76.2</v>
      </c>
      <c r="N9" s="6">
        <v>74.2</v>
      </c>
      <c r="O9" s="6">
        <v>77.099999999999994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77.099999999999994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67.099999999999994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-4.4800000000000004</v>
      </c>
    </row>
    <row r="20" spans="1:4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spans="1:41" x14ac:dyDescent="0.2">
      <c r="A23" s="1" t="s">
        <v>29</v>
      </c>
    </row>
    <row r="25" spans="1:41" x14ac:dyDescent="0.2">
      <c r="A25" s="1" t="s">
        <v>30</v>
      </c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opLeftCell="G1" zoomScale="90" zoomScaleNormal="90" workbookViewId="0">
      <selection activeCell="AI5" sqref="AI5"/>
    </sheetView>
  </sheetViews>
  <sheetFormatPr defaultRowHeight="12.75" x14ac:dyDescent="0.2"/>
  <cols>
    <col min="1" max="1" width="29" style="1" customWidth="1"/>
    <col min="2" max="2" width="5.7109375" style="1" customWidth="1"/>
    <col min="3" max="3" width="6" style="1" customWidth="1"/>
    <col min="4" max="4" width="6.42578125" style="1" customWidth="1"/>
    <col min="5" max="5" width="6.28515625" style="1" customWidth="1"/>
    <col min="6" max="9" width="4.5703125" style="1" customWidth="1"/>
    <col min="10" max="10" width="6.140625" style="1" customWidth="1"/>
    <col min="11" max="11" width="5.42578125" style="1" customWidth="1"/>
    <col min="12" max="12" width="4.5703125" style="1" customWidth="1"/>
    <col min="13" max="13" width="5.5703125" style="1" customWidth="1"/>
    <col min="14" max="14" width="6" style="1" customWidth="1"/>
    <col min="15" max="15" width="5.140625" style="1" customWidth="1"/>
    <col min="16" max="16" width="5.5703125" style="1" customWidth="1"/>
    <col min="17" max="17" width="6" style="1" customWidth="1"/>
    <col min="18" max="18" width="5.140625" style="1" customWidth="1"/>
    <col min="19" max="19" width="5.42578125" style="1" customWidth="1"/>
    <col min="20" max="20" width="5.140625" style="1" customWidth="1"/>
    <col min="21" max="22" width="4.5703125" style="1" customWidth="1"/>
    <col min="23" max="23" width="6.5703125" style="1" customWidth="1"/>
    <col min="24" max="24" width="5.85546875" style="1" customWidth="1"/>
    <col min="25" max="25" width="6" style="1" customWidth="1"/>
    <col min="26" max="27" width="4.5703125" style="1" customWidth="1"/>
    <col min="28" max="28" width="6" style="1" customWidth="1"/>
    <col min="29" max="30" width="4.5703125" style="1" customWidth="1"/>
    <col min="31" max="31" width="5.5703125" style="1" customWidth="1"/>
    <col min="32" max="32" width="6" style="1" customWidth="1"/>
    <col min="33" max="33" width="8.85546875" style="1" customWidth="1"/>
    <col min="34" max="34" width="8.7109375" style="1" customWidth="1"/>
    <col min="35" max="35" width="10" style="1" customWidth="1"/>
    <col min="36" max="36" width="11" style="1" hidden="1" customWidth="1"/>
    <col min="37" max="37" width="15.85546875" style="1" hidden="1" customWidth="1"/>
    <col min="38" max="38" width="12.42578125" style="1" customWidth="1"/>
    <col min="39" max="16384" width="9.140625" style="1"/>
  </cols>
  <sheetData>
    <row r="1" spans="1:38" ht="20.100000000000001" customHeight="1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8" ht="20.100000000000001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8" ht="18.75" customHeight="1" x14ac:dyDescent="0.2">
      <c r="A3" s="43" t="s">
        <v>11</v>
      </c>
      <c r="B3" s="45" t="s">
        <v>44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7" t="s">
        <v>2</v>
      </c>
      <c r="AK3" s="39" t="s">
        <v>3</v>
      </c>
      <c r="AL3" s="35" t="s">
        <v>42</v>
      </c>
    </row>
    <row r="4" spans="1:38" ht="93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9"/>
      <c r="AH4" s="51"/>
      <c r="AI4" s="34"/>
      <c r="AJ4" s="38"/>
      <c r="AK4" s="40"/>
      <c r="AL4" s="36"/>
    </row>
    <row r="5" spans="1:38" ht="20.100000000000001" customHeight="1" x14ac:dyDescent="0.2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2.2000000000000002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5.4000000000000012</v>
      </c>
      <c r="AH5" s="13">
        <f>'EKİM 2016'!AG5+'KASIM 2016'!AG5+'ARALIK 2016'!AG5+'OCAK 2017'!AG5+AG5</f>
        <v>87.100000000000009</v>
      </c>
      <c r="AI5" s="11">
        <f>'OCAK 2017'!AI5+AG5</f>
        <v>25.6</v>
      </c>
      <c r="AJ5" s="10"/>
      <c r="AK5" s="5"/>
      <c r="AL5" s="12"/>
    </row>
    <row r="6" spans="1:38" ht="20.100000000000001" customHeight="1" x14ac:dyDescent="0.2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-5.0999999999999996</v>
      </c>
      <c r="O6" s="22">
        <v>-5.9</v>
      </c>
      <c r="P6" s="22">
        <v>-4.9000000000000004</v>
      </c>
      <c r="Q6" s="22">
        <v>-4.4000000000000004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4.9000000000000004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20.100000000000001" customHeight="1" x14ac:dyDescent="0.2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-1.1000000000000001</v>
      </c>
      <c r="I7" s="6">
        <v>-0.3</v>
      </c>
      <c r="J7" s="6">
        <v>-0.7</v>
      </c>
      <c r="K7" s="6">
        <v>-2.2000000000000002</v>
      </c>
      <c r="L7" s="6">
        <v>0.2</v>
      </c>
      <c r="M7" s="6">
        <v>-3.7</v>
      </c>
      <c r="N7" s="6">
        <v>-6.8</v>
      </c>
      <c r="O7" s="6">
        <v>-8.8000000000000007</v>
      </c>
      <c r="P7" s="6">
        <v>-8.9</v>
      </c>
      <c r="Q7" s="6">
        <v>-6.2</v>
      </c>
      <c r="R7" s="6">
        <v>-10.4</v>
      </c>
      <c r="S7" s="6">
        <v>-9.6999999999999993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20.100000000000001" customHeight="1" x14ac:dyDescent="0.2">
      <c r="A8" s="4" t="s">
        <v>7</v>
      </c>
      <c r="B8" s="6">
        <v>-4.3</v>
      </c>
      <c r="C8" s="6">
        <v>-4.9000000000000004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4.6821428571428569</v>
      </c>
    </row>
    <row r="9" spans="1:38" ht="20.100000000000001" customHeight="1" x14ac:dyDescent="0.2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77.400000000000006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77.900000000000006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70.064285714285717</v>
      </c>
    </row>
    <row r="10" spans="1:38" ht="20.100000000000001" customHeight="1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-0.40714285714285708</v>
      </c>
    </row>
    <row r="11" spans="1:38" ht="20.100000000000001" customHeight="1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0.61071428571428577</v>
      </c>
    </row>
    <row r="12" spans="1:38" ht="20.100000000000001" customHeight="1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20.100000000000001" customHeight="1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20.100000000000001" customHeight="1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3.1607142857142851</v>
      </c>
    </row>
    <row r="15" spans="1:38" ht="20.100000000000001" customHeight="1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20.100000000000001" customHeight="1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-7.0178571428571432</v>
      </c>
    </row>
    <row r="18" spans="1:41" x14ac:dyDescent="0.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1:41" x14ac:dyDescent="0.2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1" x14ac:dyDescent="0.2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1" x14ac:dyDescent="0.2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41" x14ac:dyDescent="0.2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1" x14ac:dyDescent="0.2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1" x14ac:dyDescent="0.2">
      <c r="A26" s="1" t="s">
        <v>33</v>
      </c>
    </row>
    <row r="27" spans="1:41" x14ac:dyDescent="0.2">
      <c r="A27" s="1" t="s">
        <v>31</v>
      </c>
    </row>
    <row r="28" spans="1:41" x14ac:dyDescent="0.2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:41" x14ac:dyDescent="0.2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R1" workbookViewId="0">
      <selection activeCell="AI5" sqref="AI5"/>
    </sheetView>
  </sheetViews>
  <sheetFormatPr defaultRowHeight="12.75" x14ac:dyDescent="0.2"/>
  <cols>
    <col min="1" max="1" width="27.42578125" customWidth="1"/>
    <col min="36" max="36" width="13.7109375" customWidth="1"/>
  </cols>
  <sheetData>
    <row r="1" spans="1:37" ht="15.75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1"/>
      <c r="AK1" s="1"/>
    </row>
    <row r="2" spans="1:37" ht="15.7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1"/>
      <c r="AK2" s="1"/>
    </row>
    <row r="3" spans="1:37" ht="27.75" customHeight="1" x14ac:dyDescent="0.2">
      <c r="A3" s="43" t="s">
        <v>11</v>
      </c>
      <c r="B3" s="45" t="s">
        <v>45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42</v>
      </c>
      <c r="AK3" s="1"/>
    </row>
    <row r="4" spans="1:37" ht="32.25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49"/>
      <c r="AH4" s="51"/>
      <c r="AI4" s="34"/>
      <c r="AJ4" s="36"/>
      <c r="AK4" s="1"/>
    </row>
    <row r="5" spans="1:37" x14ac:dyDescent="0.2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9.1999999999999993</v>
      </c>
      <c r="L5" s="6">
        <v>1.8</v>
      </c>
      <c r="M5" s="6">
        <v>2.2000000000000002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x14ac:dyDescent="0.2">
      <c r="A6" s="4" t="s">
        <v>5</v>
      </c>
      <c r="B6" s="22">
        <v>9.8000000000000007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9.3000000000000007</v>
      </c>
      <c r="AA6" s="22">
        <v>10.1</v>
      </c>
      <c r="AB6" s="22">
        <v>4.8</v>
      </c>
      <c r="AC6" s="22">
        <v>3.7</v>
      </c>
      <c r="AD6" s="6">
        <v>6.6</v>
      </c>
      <c r="AE6" s="6">
        <v>9.6999999999999993</v>
      </c>
      <c r="AF6" s="8">
        <v>8.1</v>
      </c>
      <c r="AG6" s="9"/>
      <c r="AH6" s="13"/>
      <c r="AI6" s="11"/>
      <c r="AJ6" s="14">
        <f>AVERAGE(B6:AF6)</f>
        <v>5.1806451612903217</v>
      </c>
      <c r="AK6" s="1"/>
    </row>
    <row r="7" spans="1:37" x14ac:dyDescent="0.2">
      <c r="A7" s="4" t="s">
        <v>6</v>
      </c>
      <c r="B7" s="6">
        <v>4.0999999999999996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-4.4000000000000004</v>
      </c>
      <c r="U7" s="6">
        <v>2.2999999999999998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 t="shared" ref="AJ7:AJ8" si="0">AVERAGE(B7:AF7)</f>
        <v>0.20322580645161298</v>
      </c>
      <c r="AK7" s="1"/>
    </row>
    <row r="8" spans="1:37" x14ac:dyDescent="0.2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9.6999999999999993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 t="shared" si="0"/>
        <v>11.009677419354839</v>
      </c>
      <c r="AK8" s="1"/>
    </row>
    <row r="9" spans="1:37" x14ac:dyDescent="0.2">
      <c r="A9" s="4" t="s">
        <v>43</v>
      </c>
      <c r="B9" s="6">
        <v>48.3</v>
      </c>
      <c r="C9" s="6">
        <v>66.900000000000006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81.599999999999994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68.599999999999994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62.096774193548377</v>
      </c>
      <c r="AK9" s="1"/>
    </row>
    <row r="10" spans="1:37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 x14ac:dyDescent="0.2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 x14ac:dyDescent="0.2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 x14ac:dyDescent="0.2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 x14ac:dyDescent="0.2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 x14ac:dyDescent="0.2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9" x14ac:dyDescent="0.2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9" x14ac:dyDescent="0.2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6"/>
  <sheetViews>
    <sheetView topLeftCell="P1" workbookViewId="0">
      <selection activeCell="AG26" sqref="AG26"/>
    </sheetView>
  </sheetViews>
  <sheetFormatPr defaultRowHeight="12.75" x14ac:dyDescent="0.2"/>
  <cols>
    <col min="1" max="1" width="26.85546875" customWidth="1"/>
    <col min="35" max="35" width="7.5703125" customWidth="1"/>
    <col min="36" max="36" width="12.7109375" customWidth="1"/>
  </cols>
  <sheetData>
    <row r="2" spans="1:36" ht="15.75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1"/>
    </row>
    <row r="3" spans="1:36" ht="12.75" customHeight="1" x14ac:dyDescent="0.2">
      <c r="A3" s="43" t="s">
        <v>11</v>
      </c>
      <c r="B3" s="45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42</v>
      </c>
    </row>
    <row r="4" spans="1:36" ht="54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49"/>
      <c r="AH4" s="51"/>
      <c r="AI4" s="34"/>
      <c r="AJ4" s="36"/>
    </row>
    <row r="5" spans="1:36" x14ac:dyDescent="0.2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x14ac:dyDescent="0.2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8.1999999999999993</v>
      </c>
      <c r="I6" s="22">
        <v>3.4</v>
      </c>
      <c r="J6" s="22">
        <v>2.2000000000000002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8.6999999999999993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8.1233333333333331</v>
      </c>
    </row>
    <row r="7" spans="1:36" x14ac:dyDescent="0.2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x14ac:dyDescent="0.2">
      <c r="A8" s="4" t="s">
        <v>7</v>
      </c>
      <c r="B8" s="6">
        <v>14.5</v>
      </c>
      <c r="C8" s="6">
        <v>15.8</v>
      </c>
      <c r="D8" s="6">
        <v>18</v>
      </c>
      <c r="E8" s="6">
        <v>19.100000000000001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16.100000000000001</v>
      </c>
      <c r="R8" s="6">
        <v>15.6</v>
      </c>
      <c r="S8" s="6">
        <v>14.9</v>
      </c>
      <c r="T8" s="6">
        <v>16</v>
      </c>
      <c r="U8" s="6">
        <v>19.399999999999999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x14ac:dyDescent="0.2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64.099999999999994</v>
      </c>
      <c r="I9" s="6">
        <v>68.599999999999994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69.599999999999994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54.409999999999989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9.1533333333333342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9.2800000000000011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9.2366666666666699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9.0666666666666664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8.7633333333333319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2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2" x14ac:dyDescent="0.2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spans="1:32" x14ac:dyDescent="0.2">
      <c r="L26" s="21"/>
    </row>
  </sheetData>
  <mergeCells count="7">
    <mergeCell ref="AJ3:AJ4"/>
    <mergeCell ref="A2:AI2"/>
    <mergeCell ref="A3:A4"/>
    <mergeCell ref="B3:AF3"/>
    <mergeCell ref="AG3:AG4"/>
    <mergeCell ref="AH3:AH4"/>
    <mergeCell ref="AI3:A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9"/>
  <sheetViews>
    <sheetView topLeftCell="L1" workbookViewId="0">
      <selection activeCell="Z34" sqref="Z34"/>
    </sheetView>
  </sheetViews>
  <sheetFormatPr defaultRowHeight="12.75" x14ac:dyDescent="0.2"/>
  <cols>
    <col min="1" max="1" width="30.28515625" customWidth="1"/>
    <col min="2" max="32" width="7.140625" customWidth="1"/>
    <col min="33" max="33" width="8" customWidth="1"/>
    <col min="34" max="34" width="10.85546875" customWidth="1"/>
    <col min="36" max="36" width="14.85546875" customWidth="1"/>
  </cols>
  <sheetData>
    <row r="3" spans="1:36" ht="12.75" customHeight="1" x14ac:dyDescent="0.2">
      <c r="A3" s="43" t="s">
        <v>11</v>
      </c>
      <c r="B3" s="45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42</v>
      </c>
    </row>
    <row r="4" spans="1:36" ht="51.75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6">
        <v>31</v>
      </c>
      <c r="AG4" s="49"/>
      <c r="AH4" s="51"/>
      <c r="AI4" s="34"/>
      <c r="AJ4" s="36"/>
    </row>
    <row r="5" spans="1:36" x14ac:dyDescent="0.2">
      <c r="A5" s="4" t="s">
        <v>4</v>
      </c>
      <c r="B5" s="6">
        <v>0</v>
      </c>
      <c r="C5" s="6">
        <v>0</v>
      </c>
      <c r="D5" s="6">
        <v>0.2</v>
      </c>
      <c r="E5" s="6">
        <v>0</v>
      </c>
      <c r="F5" s="6">
        <v>0</v>
      </c>
      <c r="G5" s="6">
        <v>0</v>
      </c>
      <c r="H5" s="6">
        <v>0.2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16.399999999999999</v>
      </c>
      <c r="U5" s="6">
        <v>0.2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0.8</v>
      </c>
      <c r="AC5" s="6">
        <v>5</v>
      </c>
      <c r="AD5" s="7">
        <v>1.8</v>
      </c>
      <c r="AE5" s="6">
        <v>0</v>
      </c>
      <c r="AF5" s="8">
        <v>0.8</v>
      </c>
      <c r="AG5" s="9">
        <f>SUM(B5:AF5)</f>
        <v>27.6</v>
      </c>
      <c r="AH5" s="13">
        <f>'EKİM 2016'!AG5+'KASIM 2016'!AG5+'ARALIK 2016'!AG5+'OCAK 2017'!AG5+'ŞUBAT 2017'!AG5+'MART 2017'!AG5+ 'NİSAN 2017'!AG5+AG5</f>
        <v>162.1</v>
      </c>
      <c r="AI5" s="11">
        <f>'OCAK 2017'!AI5+'ŞUBAT 2017'!AG5+AG5+'MART 2017'!AG5+'NİSAN 2017'!AG5</f>
        <v>100.6</v>
      </c>
      <c r="AJ5" s="12"/>
    </row>
    <row r="6" spans="1:36" x14ac:dyDescent="0.2">
      <c r="A6" s="4" t="s">
        <v>5</v>
      </c>
      <c r="B6" s="22">
        <v>15.1</v>
      </c>
      <c r="C6" s="22">
        <v>13.7</v>
      </c>
      <c r="D6" s="22">
        <v>14.8</v>
      </c>
      <c r="E6" s="22">
        <v>14</v>
      </c>
      <c r="F6" s="22">
        <v>14.3</v>
      </c>
      <c r="G6" s="22">
        <v>12.7</v>
      </c>
      <c r="H6" s="22">
        <v>10.6</v>
      </c>
      <c r="I6" s="22">
        <v>14.5</v>
      </c>
      <c r="J6" s="22">
        <v>15.9</v>
      </c>
      <c r="K6" s="22">
        <v>13.3</v>
      </c>
      <c r="L6" s="22">
        <v>12.5</v>
      </c>
      <c r="M6" s="22">
        <v>15.5</v>
      </c>
      <c r="N6" s="22">
        <v>19.7</v>
      </c>
      <c r="O6" s="22">
        <v>18</v>
      </c>
      <c r="P6" s="22">
        <v>12</v>
      </c>
      <c r="Q6" s="22">
        <v>12.5</v>
      </c>
      <c r="R6" s="22">
        <v>12.5</v>
      </c>
      <c r="S6" s="22">
        <v>13.2</v>
      </c>
      <c r="T6" s="22">
        <v>10.1</v>
      </c>
      <c r="U6" s="22">
        <v>10.1</v>
      </c>
      <c r="V6" s="22">
        <v>9</v>
      </c>
      <c r="W6" s="22">
        <v>9</v>
      </c>
      <c r="X6" s="22">
        <v>10.4</v>
      </c>
      <c r="Y6" s="22">
        <v>11.6</v>
      </c>
      <c r="Z6" s="22">
        <v>14.5</v>
      </c>
      <c r="AA6" s="22">
        <v>11.1</v>
      </c>
      <c r="AB6" s="22">
        <v>10.9</v>
      </c>
      <c r="AC6" s="22">
        <v>11.3</v>
      </c>
      <c r="AD6" s="6">
        <v>13.9</v>
      </c>
      <c r="AE6" s="6">
        <v>12.5</v>
      </c>
      <c r="AF6" s="8">
        <v>12.3</v>
      </c>
      <c r="AG6" s="9"/>
      <c r="AH6" s="13"/>
      <c r="AI6" s="11"/>
      <c r="AJ6" s="14">
        <f>AVERAGE(B6:AF6)</f>
        <v>12.951612903225806</v>
      </c>
    </row>
    <row r="7" spans="1:36" x14ac:dyDescent="0.2">
      <c r="A7" s="4" t="s">
        <v>6</v>
      </c>
      <c r="B7" s="6">
        <v>9.8000000000000007</v>
      </c>
      <c r="C7" s="6">
        <v>8.1999999999999993</v>
      </c>
      <c r="D7" s="6">
        <v>6.8</v>
      </c>
      <c r="E7" s="6">
        <v>6.5</v>
      </c>
      <c r="F7" s="6">
        <v>7.1</v>
      </c>
      <c r="G7" s="6">
        <v>10</v>
      </c>
      <c r="H7" s="6">
        <v>6.4</v>
      </c>
      <c r="I7" s="6">
        <v>8.9</v>
      </c>
      <c r="J7" s="6">
        <v>6.2</v>
      </c>
      <c r="K7" s="6">
        <v>10.7</v>
      </c>
      <c r="L7" s="6">
        <v>5.2</v>
      </c>
      <c r="M7" s="6">
        <v>5.9</v>
      </c>
      <c r="N7" s="6">
        <v>9.1999999999999993</v>
      </c>
      <c r="O7" s="6">
        <v>12.5</v>
      </c>
      <c r="P7" s="6">
        <v>7.7</v>
      </c>
      <c r="Q7" s="6">
        <v>4.4000000000000004</v>
      </c>
      <c r="R7" s="6">
        <v>7.7</v>
      </c>
      <c r="S7" s="6">
        <v>8.1999999999999993</v>
      </c>
      <c r="T7" s="6">
        <v>8.8000000000000007</v>
      </c>
      <c r="U7" s="6">
        <v>6.4</v>
      </c>
      <c r="V7" s="6">
        <v>3.6</v>
      </c>
      <c r="W7" s="6">
        <v>6</v>
      </c>
      <c r="X7" s="6">
        <v>4.7</v>
      </c>
      <c r="Y7" s="6">
        <v>3.6</v>
      </c>
      <c r="Z7" s="6">
        <v>4.4000000000000004</v>
      </c>
      <c r="AA7" s="6">
        <v>10.1</v>
      </c>
      <c r="AB7" s="20">
        <v>6.3</v>
      </c>
      <c r="AC7" s="6">
        <v>7.7</v>
      </c>
      <c r="AD7" s="6">
        <v>6.1</v>
      </c>
      <c r="AE7" s="6">
        <v>8.5</v>
      </c>
      <c r="AF7" s="8">
        <v>8.1999999999999993</v>
      </c>
      <c r="AG7" s="9"/>
      <c r="AH7" s="13"/>
      <c r="AI7" s="11"/>
      <c r="AJ7" s="14">
        <f>AVERAGE(B7:AF7)</f>
        <v>7.2838709677419349</v>
      </c>
    </row>
    <row r="8" spans="1:36" x14ac:dyDescent="0.2">
      <c r="A8" s="4" t="s">
        <v>7</v>
      </c>
      <c r="B8" s="6">
        <v>22.6</v>
      </c>
      <c r="C8" s="6">
        <v>20.5</v>
      </c>
      <c r="D8" s="6">
        <v>22.4</v>
      </c>
      <c r="E8" s="6">
        <v>21.1</v>
      </c>
      <c r="F8" s="6">
        <v>20.7</v>
      </c>
      <c r="G8" s="6">
        <v>20.8</v>
      </c>
      <c r="H8" s="6">
        <v>14.8</v>
      </c>
      <c r="I8" s="6">
        <v>21.1</v>
      </c>
      <c r="J8" s="6">
        <v>20.6</v>
      </c>
      <c r="K8" s="6">
        <v>18.399999999999999</v>
      </c>
      <c r="L8" s="6">
        <v>19.5</v>
      </c>
      <c r="M8" s="6">
        <v>22.3</v>
      </c>
      <c r="N8" s="6">
        <v>27.4</v>
      </c>
      <c r="O8" s="6">
        <v>25.2</v>
      </c>
      <c r="P8" s="6">
        <v>18</v>
      </c>
      <c r="Q8" s="6">
        <v>18.899999999999999</v>
      </c>
      <c r="R8" s="6">
        <v>16.8</v>
      </c>
      <c r="S8" s="6">
        <v>19.899999999999999</v>
      </c>
      <c r="T8" s="6">
        <v>12.6</v>
      </c>
      <c r="U8" s="6">
        <v>15.6</v>
      </c>
      <c r="V8" s="6">
        <v>15.1</v>
      </c>
      <c r="W8" s="6">
        <v>13.1</v>
      </c>
      <c r="X8" s="6">
        <v>15.7</v>
      </c>
      <c r="Y8" s="6">
        <v>18.399999999999999</v>
      </c>
      <c r="Z8" s="6">
        <v>21.9</v>
      </c>
      <c r="AA8" s="6">
        <v>14.7</v>
      </c>
      <c r="AB8" s="20">
        <v>15.4</v>
      </c>
      <c r="AC8" s="6">
        <v>16.600000000000001</v>
      </c>
      <c r="AD8" s="6">
        <v>20.2</v>
      </c>
      <c r="AE8" s="6">
        <v>18.8</v>
      </c>
      <c r="AF8" s="8">
        <v>17.7</v>
      </c>
      <c r="AG8" s="9"/>
      <c r="AH8" s="13"/>
      <c r="AI8" s="11"/>
      <c r="AJ8" s="14">
        <f>AVERAGE(B8:AF8)</f>
        <v>18.929032258064517</v>
      </c>
    </row>
    <row r="9" spans="1:36" x14ac:dyDescent="0.2">
      <c r="A9" s="4" t="s">
        <v>43</v>
      </c>
      <c r="B9" s="6">
        <v>50.8</v>
      </c>
      <c r="C9" s="6">
        <v>58.4</v>
      </c>
      <c r="D9" s="6">
        <v>48.9</v>
      </c>
      <c r="E9" s="6">
        <v>53.6</v>
      </c>
      <c r="F9" s="6">
        <v>51</v>
      </c>
      <c r="G9" s="6">
        <v>58.1</v>
      </c>
      <c r="H9" s="6">
        <v>60</v>
      </c>
      <c r="I9" s="6">
        <v>52</v>
      </c>
      <c r="J9" s="6">
        <v>46.5</v>
      </c>
      <c r="K9" s="6">
        <v>50.2</v>
      </c>
      <c r="L9" s="6">
        <v>48.8</v>
      </c>
      <c r="M9" s="6">
        <v>43.7</v>
      </c>
      <c r="N9" s="6">
        <v>40</v>
      </c>
      <c r="O9" s="6">
        <v>43.6</v>
      </c>
      <c r="P9" s="6">
        <v>56.4</v>
      </c>
      <c r="Q9" s="6">
        <v>51.7</v>
      </c>
      <c r="R9" s="6">
        <v>50.7</v>
      </c>
      <c r="S9" s="6">
        <v>63.1</v>
      </c>
      <c r="T9" s="6">
        <v>76.2</v>
      </c>
      <c r="U9" s="6">
        <v>56.1</v>
      </c>
      <c r="V9" s="6">
        <v>65.3</v>
      </c>
      <c r="W9" s="6">
        <v>60.2</v>
      </c>
      <c r="X9" s="6">
        <v>57</v>
      </c>
      <c r="Y9" s="6">
        <v>52.7</v>
      </c>
      <c r="Z9" s="6">
        <v>48.5</v>
      </c>
      <c r="AA9" s="6">
        <v>74.599999999999994</v>
      </c>
      <c r="AB9" s="20">
        <v>76.400000000000006</v>
      </c>
      <c r="AC9" s="6">
        <v>74</v>
      </c>
      <c r="AD9" s="6">
        <v>60.8</v>
      </c>
      <c r="AE9" s="6">
        <v>68.400000000000006</v>
      </c>
      <c r="AF9" s="8">
        <v>65.5</v>
      </c>
      <c r="AG9" s="9"/>
      <c r="AH9" s="13"/>
      <c r="AI9" s="11"/>
      <c r="AJ9" s="14">
        <f>AVERAGE(B9:AF9)</f>
        <v>56.877419354838722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14.7</v>
      </c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14.6</v>
      </c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14.341935483870968</v>
      </c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13.3</v>
      </c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12.06774193548387</v>
      </c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3.1709677419354838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4.8419354838709685</v>
      </c>
    </row>
    <row r="20" spans="1:35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5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5" x14ac:dyDescent="0.2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5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35" x14ac:dyDescent="0.2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35" x14ac:dyDescent="0.2">
      <c r="A25" s="28" t="s">
        <v>31</v>
      </c>
    </row>
    <row r="26" spans="1:35" x14ac:dyDescent="0.2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x14ac:dyDescent="0.2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9" spans="1:35" x14ac:dyDescent="0.2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</sheetData>
  <mergeCells count="6">
    <mergeCell ref="AG3:AG4"/>
    <mergeCell ref="AH3:AH4"/>
    <mergeCell ref="AI3:AI4"/>
    <mergeCell ref="AJ3:AJ4"/>
    <mergeCell ref="A3:A4"/>
    <mergeCell ref="B3:A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C1" workbookViewId="0">
      <selection activeCell="AI5" sqref="AI5"/>
    </sheetView>
  </sheetViews>
  <sheetFormatPr defaultRowHeight="12.75" x14ac:dyDescent="0.2"/>
  <cols>
    <col min="1" max="1" width="27.5703125" customWidth="1"/>
    <col min="2" max="2" width="5.140625" customWidth="1"/>
    <col min="3" max="3" width="5.42578125" customWidth="1"/>
    <col min="4" max="4" width="7.28515625" customWidth="1"/>
    <col min="5" max="5" width="4.7109375" customWidth="1"/>
    <col min="6" max="6" width="4.85546875" customWidth="1"/>
    <col min="7" max="7" width="5.28515625" customWidth="1"/>
    <col min="8" max="8" width="4.5703125" customWidth="1"/>
    <col min="9" max="9" width="5.42578125" customWidth="1"/>
    <col min="10" max="10" width="4.5703125" customWidth="1"/>
    <col min="11" max="11" width="4.28515625" customWidth="1"/>
    <col min="12" max="12" width="5" customWidth="1"/>
    <col min="13" max="13" width="3.7109375" customWidth="1"/>
    <col min="14" max="14" width="4" customWidth="1"/>
    <col min="15" max="15" width="3.85546875" customWidth="1"/>
    <col min="16" max="17" width="4.140625" customWidth="1"/>
    <col min="18" max="18" width="4.28515625" customWidth="1"/>
    <col min="19" max="19" width="4" customWidth="1"/>
    <col min="20" max="20" width="4.140625" customWidth="1"/>
    <col min="21" max="21" width="4" customWidth="1"/>
    <col min="22" max="22" width="4.140625" customWidth="1"/>
    <col min="23" max="23" width="3.7109375" customWidth="1"/>
    <col min="24" max="24" width="3.85546875" customWidth="1"/>
    <col min="25" max="25" width="4.140625" customWidth="1"/>
    <col min="26" max="26" width="4.28515625" customWidth="1"/>
    <col min="27" max="27" width="3.7109375" customWidth="1"/>
    <col min="28" max="28" width="4.5703125" customWidth="1"/>
    <col min="29" max="29" width="3.7109375" customWidth="1"/>
    <col min="30" max="30" width="4.140625" customWidth="1"/>
    <col min="31" max="31" width="3.85546875" customWidth="1"/>
    <col min="32" max="32" width="3.42578125" customWidth="1"/>
    <col min="36" max="36" width="10.7109375" customWidth="1"/>
  </cols>
  <sheetData>
    <row r="1" spans="1:36" ht="15.75" customHeight="1" x14ac:dyDescent="0.2"/>
    <row r="3" spans="1:36" x14ac:dyDescent="0.2">
      <c r="A3" s="43" t="s">
        <v>11</v>
      </c>
      <c r="B3" s="45" t="s">
        <v>56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  <c r="AG3" s="48" t="s">
        <v>10</v>
      </c>
      <c r="AH3" s="50" t="s">
        <v>0</v>
      </c>
      <c r="AI3" s="33" t="s">
        <v>1</v>
      </c>
      <c r="AJ3" s="35" t="s">
        <v>42</v>
      </c>
    </row>
    <row r="4" spans="1:36" ht="45.75" customHeight="1" x14ac:dyDescent="0.2">
      <c r="A4" s="4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7">
        <v>31</v>
      </c>
      <c r="AG4" s="49"/>
      <c r="AH4" s="51"/>
      <c r="AI4" s="34"/>
      <c r="AJ4" s="36"/>
    </row>
    <row r="5" spans="1:36" x14ac:dyDescent="0.2">
      <c r="A5" s="4" t="s">
        <v>4</v>
      </c>
      <c r="B5" s="6">
        <v>1.2</v>
      </c>
      <c r="C5" s="6">
        <v>0.4</v>
      </c>
      <c r="D5" s="6">
        <v>0</v>
      </c>
      <c r="E5" s="6">
        <v>0</v>
      </c>
      <c r="F5" s="6">
        <v>3.6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7.4</v>
      </c>
      <c r="T5" s="6">
        <v>11.2</v>
      </c>
      <c r="U5" s="6">
        <v>0.2</v>
      </c>
      <c r="V5" s="6">
        <v>0.8</v>
      </c>
      <c r="W5" s="6">
        <v>0.2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 t="s">
        <v>51</v>
      </c>
      <c r="AD5" s="7">
        <v>0</v>
      </c>
      <c r="AE5" s="6">
        <v>0</v>
      </c>
      <c r="AF5" s="8"/>
      <c r="AG5" s="9">
        <f>SUM(B5:AF5)</f>
        <v>25.2</v>
      </c>
      <c r="AH5" s="13">
        <f>'EKİM 2016'!AG5+'KASIM 2016'!AG5+'ARALIK 2016'!AG5+'OCAK 2017'!AG5+'ŞUBAT 2017'!AG5+'MART 2017'!AG5+ 'NİSAN 2017'!AG5+'MAYIS 2017'!AG5+AG5</f>
        <v>187.29999999999998</v>
      </c>
      <c r="AI5" s="11">
        <f>'OCAK 2017'!AI5+'ŞUBAT 2017'!AG5+AG5+'MART 2017'!AG5+'NİSAN 2017'!AG5+'MAYIS 2017'!AG5</f>
        <v>125.79999999999998</v>
      </c>
      <c r="AJ5" s="12"/>
    </row>
    <row r="6" spans="1:36" x14ac:dyDescent="0.2">
      <c r="A6" s="4" t="s">
        <v>5</v>
      </c>
      <c r="B6" s="22">
        <v>14.2</v>
      </c>
      <c r="C6" s="22">
        <v>16.2</v>
      </c>
      <c r="D6" s="22">
        <v>18.2</v>
      </c>
      <c r="E6" s="22">
        <v>16.899999999999999</v>
      </c>
      <c r="F6" s="22">
        <v>15.1</v>
      </c>
      <c r="G6" s="22">
        <v>14.9</v>
      </c>
      <c r="H6" s="22">
        <v>19.2</v>
      </c>
      <c r="I6" s="22">
        <v>13.2</v>
      </c>
      <c r="J6" s="22">
        <v>17.8</v>
      </c>
      <c r="K6" s="22">
        <v>15</v>
      </c>
      <c r="L6" s="22">
        <v>16.2</v>
      </c>
      <c r="M6" s="22">
        <v>17.399999999999999</v>
      </c>
      <c r="N6" s="22">
        <v>18.899999999999999</v>
      </c>
      <c r="O6" s="22">
        <v>17.899999999999999</v>
      </c>
      <c r="P6" s="22">
        <v>16.899999999999999</v>
      </c>
      <c r="Q6" s="22">
        <v>16</v>
      </c>
      <c r="R6" s="22">
        <v>18.5</v>
      </c>
      <c r="S6" s="22">
        <v>15.4</v>
      </c>
      <c r="T6" s="22">
        <v>12.6</v>
      </c>
      <c r="U6" s="22">
        <v>12.7</v>
      </c>
      <c r="V6" s="22">
        <v>13.8</v>
      </c>
      <c r="W6" s="22">
        <v>17.600000000000001</v>
      </c>
      <c r="X6" s="22">
        <v>18.8</v>
      </c>
      <c r="Y6" s="22">
        <v>20.6</v>
      </c>
      <c r="Z6" s="22">
        <v>17.399999999999999</v>
      </c>
      <c r="AA6" s="22">
        <v>21.6</v>
      </c>
      <c r="AB6" s="22">
        <v>19.399999999999999</v>
      </c>
      <c r="AC6" s="32" t="s">
        <v>51</v>
      </c>
      <c r="AD6" s="31">
        <v>24.8</v>
      </c>
      <c r="AE6" s="6">
        <v>25.6</v>
      </c>
      <c r="AF6" s="8"/>
      <c r="AG6" s="9"/>
      <c r="AH6" s="13"/>
      <c r="AI6" s="11"/>
      <c r="AJ6" s="14">
        <f>AVERAGE(B6:AE6)</f>
        <v>17.337931034482761</v>
      </c>
    </row>
    <row r="7" spans="1:36" x14ac:dyDescent="0.2">
      <c r="A7" s="4" t="s">
        <v>6</v>
      </c>
      <c r="B7" s="6">
        <v>5.7</v>
      </c>
      <c r="C7" s="6">
        <v>10.6</v>
      </c>
      <c r="D7" s="6">
        <v>9.6</v>
      </c>
      <c r="E7" s="6">
        <v>11.8</v>
      </c>
      <c r="F7" s="6">
        <v>11.4</v>
      </c>
      <c r="G7" s="6">
        <v>8</v>
      </c>
      <c r="H7" s="6">
        <v>10.199999999999999</v>
      </c>
      <c r="I7" s="6">
        <v>12.1</v>
      </c>
      <c r="J7" s="6" t="s">
        <v>51</v>
      </c>
      <c r="K7" s="6">
        <v>11.2</v>
      </c>
      <c r="L7" s="6">
        <v>10.9</v>
      </c>
      <c r="M7" s="6">
        <v>9.8000000000000007</v>
      </c>
      <c r="N7" s="6">
        <v>11.8</v>
      </c>
      <c r="O7" s="6">
        <v>12.6</v>
      </c>
      <c r="P7" s="6">
        <v>11.2</v>
      </c>
      <c r="Q7" s="6">
        <v>9.1</v>
      </c>
      <c r="R7" s="6">
        <v>9.5</v>
      </c>
      <c r="S7" s="6">
        <v>13.2</v>
      </c>
      <c r="T7" s="6">
        <v>11.7</v>
      </c>
      <c r="U7" s="6">
        <v>9</v>
      </c>
      <c r="V7" s="6">
        <v>8</v>
      </c>
      <c r="W7" s="6">
        <v>10</v>
      </c>
      <c r="X7" s="6">
        <v>11.1</v>
      </c>
      <c r="Y7" s="6">
        <v>12.2</v>
      </c>
      <c r="Z7" s="6">
        <v>10.8</v>
      </c>
      <c r="AA7" s="6">
        <v>13.8</v>
      </c>
      <c r="AB7" s="20">
        <v>15</v>
      </c>
      <c r="AC7" s="32" t="s">
        <v>51</v>
      </c>
      <c r="AD7" s="29" t="s">
        <v>51</v>
      </c>
      <c r="AE7" s="6">
        <v>14.6</v>
      </c>
      <c r="AF7" s="8"/>
      <c r="AG7" s="9"/>
      <c r="AH7" s="13"/>
      <c r="AI7" s="11"/>
      <c r="AJ7" s="14">
        <f>AVERAGE(B7:AE7)</f>
        <v>10.922222222222221</v>
      </c>
    </row>
    <row r="8" spans="1:36" x14ac:dyDescent="0.2">
      <c r="A8" s="4" t="s">
        <v>7</v>
      </c>
      <c r="B8" s="6">
        <v>20.7</v>
      </c>
      <c r="C8" s="6">
        <v>21.7</v>
      </c>
      <c r="D8" s="6">
        <v>25.2</v>
      </c>
      <c r="E8" s="6">
        <v>21.8</v>
      </c>
      <c r="F8" s="6">
        <v>24.7</v>
      </c>
      <c r="G8" s="6">
        <v>20.7</v>
      </c>
      <c r="H8" s="6">
        <v>25.2</v>
      </c>
      <c r="I8" s="6" t="s">
        <v>51</v>
      </c>
      <c r="J8" s="6">
        <v>22.4</v>
      </c>
      <c r="K8" s="6">
        <v>20.2</v>
      </c>
      <c r="L8" s="6">
        <v>21.9</v>
      </c>
      <c r="M8" s="6">
        <v>23.2</v>
      </c>
      <c r="N8" s="6">
        <v>26.3</v>
      </c>
      <c r="O8" s="6">
        <v>24.1</v>
      </c>
      <c r="P8" s="6">
        <v>22.3</v>
      </c>
      <c r="Q8" s="6">
        <v>22.1</v>
      </c>
      <c r="R8" s="6">
        <v>25.3</v>
      </c>
      <c r="S8" s="6">
        <v>21</v>
      </c>
      <c r="T8" s="6">
        <v>16.5</v>
      </c>
      <c r="U8" s="6">
        <v>16.7</v>
      </c>
      <c r="V8" s="6">
        <v>17.899999999999999</v>
      </c>
      <c r="W8" s="6">
        <v>23.8</v>
      </c>
      <c r="X8" s="6">
        <v>25.5</v>
      </c>
      <c r="Y8" s="6">
        <v>27.6</v>
      </c>
      <c r="Z8" s="6">
        <v>24.7</v>
      </c>
      <c r="AA8" s="6">
        <v>29.8</v>
      </c>
      <c r="AB8" s="20">
        <v>26.7</v>
      </c>
      <c r="AC8" s="6" t="s">
        <v>51</v>
      </c>
      <c r="AD8" s="6">
        <v>30.4</v>
      </c>
      <c r="AE8" s="6">
        <v>33.700000000000003</v>
      </c>
      <c r="AF8" s="8"/>
      <c r="AG8" s="9"/>
      <c r="AH8" s="13"/>
      <c r="AI8" s="11"/>
      <c r="AJ8" s="14">
        <f>AVERAGE(B8:AE8)</f>
        <v>23.646428571428572</v>
      </c>
    </row>
    <row r="9" spans="1:36" x14ac:dyDescent="0.2">
      <c r="A9" s="4" t="s">
        <v>43</v>
      </c>
      <c r="B9" s="6">
        <v>66.900000000000006</v>
      </c>
      <c r="C9" s="6">
        <v>64</v>
      </c>
      <c r="D9" s="6">
        <v>54.4</v>
      </c>
      <c r="E9" s="6">
        <v>61.3</v>
      </c>
      <c r="F9" s="6">
        <v>68.8</v>
      </c>
      <c r="G9" s="6">
        <v>70.5</v>
      </c>
      <c r="H9" s="6">
        <v>54.9</v>
      </c>
      <c r="I9" s="6">
        <v>74.400000000000006</v>
      </c>
      <c r="J9" s="6">
        <v>62.6</v>
      </c>
      <c r="K9" s="6">
        <v>63.4</v>
      </c>
      <c r="L9" s="6">
        <v>60.4</v>
      </c>
      <c r="M9" s="6">
        <v>58.5</v>
      </c>
      <c r="N9" s="6">
        <v>53.5</v>
      </c>
      <c r="O9" s="6">
        <v>53.8</v>
      </c>
      <c r="P9" s="6">
        <v>54.1</v>
      </c>
      <c r="Q9" s="6">
        <v>48.5</v>
      </c>
      <c r="R9" s="6">
        <v>46.4</v>
      </c>
      <c r="S9" s="6">
        <v>65.599999999999994</v>
      </c>
      <c r="T9" s="6">
        <v>78.7</v>
      </c>
      <c r="U9" s="6">
        <v>67.2</v>
      </c>
      <c r="V9" s="6">
        <v>64.3</v>
      </c>
      <c r="W9" s="6">
        <v>55.8</v>
      </c>
      <c r="X9" s="6">
        <v>52.3</v>
      </c>
      <c r="Y9" s="6">
        <v>47</v>
      </c>
      <c r="Z9" s="6">
        <v>51.5</v>
      </c>
      <c r="AA9" s="6">
        <v>46.6</v>
      </c>
      <c r="AB9" s="20">
        <v>52.3</v>
      </c>
      <c r="AC9" s="29" t="s">
        <v>51</v>
      </c>
      <c r="AD9" s="6">
        <v>33.5</v>
      </c>
      <c r="AE9" s="6">
        <v>38.9</v>
      </c>
      <c r="AF9" s="8"/>
      <c r="AG9" s="9"/>
      <c r="AH9" s="13"/>
      <c r="AI9" s="11"/>
      <c r="AJ9" s="14">
        <f>AVERAGE(B9:AE9)</f>
        <v>57.589655172413792</v>
      </c>
    </row>
    <row r="10" spans="1:36" ht="15.75" x14ac:dyDescent="0.2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/>
    </row>
    <row r="11" spans="1:36" ht="15.75" x14ac:dyDescent="0.2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/>
    </row>
    <row r="12" spans="1:36" ht="15.75" x14ac:dyDescent="0.2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/>
    </row>
    <row r="13" spans="1:36" x14ac:dyDescent="0.2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/>
    </row>
    <row r="14" spans="1:36" x14ac:dyDescent="0.2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/>
    </row>
    <row r="15" spans="1:36" x14ac:dyDescent="0.2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2.5</v>
      </c>
    </row>
    <row r="16" spans="1:36" ht="15.75" x14ac:dyDescent="0.2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/>
    </row>
    <row r="18" spans="1:32" x14ac:dyDescent="0.2">
      <c r="K18" t="s">
        <v>52</v>
      </c>
      <c r="L18" t="s">
        <v>53</v>
      </c>
    </row>
    <row r="20" spans="1:32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x14ac:dyDescent="0.2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x14ac:dyDescent="0.2">
      <c r="A22" s="1"/>
      <c r="B22" s="1"/>
      <c r="C22" s="1"/>
      <c r="D22" s="1" t="s">
        <v>46</v>
      </c>
      <c r="E22" s="1" t="s">
        <v>54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x14ac:dyDescent="0.2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</sheetData>
  <mergeCells count="6">
    <mergeCell ref="AJ3:AJ4"/>
    <mergeCell ref="A3:A4"/>
    <mergeCell ref="B3:AF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0AF8D366B1E1F46A8D9D4DCA2481E13" ma:contentTypeVersion="0" ma:contentTypeDescription="Yeni belge oluşturun." ma:contentTypeScope="" ma:versionID="fda22111f77b8251664ceaa0a9a53a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A35006-C513-425D-811E-267A30704CA3}"/>
</file>

<file path=customXml/itemProps2.xml><?xml version="1.0" encoding="utf-8"?>
<ds:datastoreItem xmlns:ds="http://schemas.openxmlformats.org/officeDocument/2006/customXml" ds:itemID="{04AEF69A-AC9C-46A8-B354-DAA42A8E33D6}"/>
</file>

<file path=customXml/itemProps3.xml><?xml version="1.0" encoding="utf-8"?>
<ds:datastoreItem xmlns:ds="http://schemas.openxmlformats.org/officeDocument/2006/customXml" ds:itemID="{EC1C9263-5C1D-49A5-BB06-DE1A0F3A65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EKİM 2016</vt:lpstr>
      <vt:lpstr>KASIM 2016</vt:lpstr>
      <vt:lpstr>ARALIK 2016</vt:lpstr>
      <vt:lpstr>OCAK 2017</vt:lpstr>
      <vt:lpstr>ŞUBAT 2017</vt:lpstr>
      <vt:lpstr>MART 2017</vt:lpstr>
      <vt:lpstr>NİSAN 2017</vt:lpstr>
      <vt:lpstr>MAYIS 2017</vt:lpstr>
      <vt:lpstr>HAZİRAN 2017</vt:lpstr>
      <vt:lpstr>TEMMUZ 2017</vt:lpstr>
    </vt:vector>
  </TitlesOfParts>
  <Company>TIGEM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TIGEM</dc:creator>
  <cp:lastModifiedBy>SE</cp:lastModifiedBy>
  <cp:lastPrinted>2017-01-02T06:58:36Z</cp:lastPrinted>
  <dcterms:created xsi:type="dcterms:W3CDTF">2002-12-20T13:34:23Z</dcterms:created>
  <dcterms:modified xsi:type="dcterms:W3CDTF">2017-08-03T14:51:00Z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0x010100E0AF8D366B1E1F46A8D9D4DCA2481E13</vt:lpwstr>
  </property>
</Properties>
</file>