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675" windowWidth="12120" windowHeight="8415" tabRatio="691" firstSheet="3" activeTab="10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  <sheet name="NİSAN 2017" sheetId="192" r:id="rId7"/>
    <sheet name="MAYIS 2017" sheetId="193" r:id="rId8"/>
    <sheet name="HAZİRAN 2017" sheetId="194" r:id="rId9"/>
    <sheet name="TEMMUZ 2017" sheetId="195" r:id="rId10"/>
    <sheet name="AGUSTOS 2017" sheetId="196" r:id="rId11"/>
    <sheet name="Sayfa1" sheetId="197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AI5" i="196" l="1"/>
  <c r="AI5" i="195"/>
  <c r="AI5" i="188"/>
  <c r="AG5" i="196"/>
  <c r="AJ7" i="196" l="1"/>
  <c r="AJ8" i="196"/>
  <c r="AJ9" i="196"/>
  <c r="AJ6" i="196"/>
  <c r="AH5" i="195" l="1"/>
  <c r="AG5" i="195"/>
  <c r="AJ9" i="194" l="1"/>
  <c r="AJ8" i="194"/>
  <c r="AJ7" i="194"/>
  <c r="AJ6" i="194"/>
  <c r="AH5" i="194" l="1"/>
  <c r="AG5" i="194"/>
  <c r="AI5" i="194" s="1"/>
  <c r="AH5" i="193"/>
  <c r="AI5" i="193" l="1"/>
  <c r="AI5" i="192"/>
  <c r="AJ8" i="193" l="1"/>
  <c r="AJ9" i="193"/>
  <c r="AJ7" i="193"/>
  <c r="AJ6" i="193"/>
  <c r="AG5" i="193"/>
  <c r="AG5" i="192"/>
  <c r="AH5" i="192"/>
  <c r="AH5" i="189" l="1"/>
  <c r="AJ6" i="189"/>
  <c r="AJ6" i="192" l="1"/>
  <c r="AJ7" i="192"/>
  <c r="AJ8" i="192"/>
  <c r="AJ9" i="192"/>
  <c r="AI5" i="189" l="1"/>
  <c r="AJ9" i="189"/>
  <c r="AJ7" i="189"/>
  <c r="AJ8" i="189"/>
  <c r="AL6" i="186"/>
  <c r="AG5" i="189"/>
  <c r="AI5" i="186" l="1"/>
  <c r="AH5" i="188"/>
  <c r="AL7" i="186" l="1"/>
  <c r="AL8" i="186"/>
  <c r="AL9" i="186"/>
  <c r="AH5" i="186"/>
  <c r="AG5" i="186"/>
  <c r="AL9" i="188" l="1"/>
  <c r="AL8" i="188"/>
  <c r="AL7" i="188"/>
  <c r="AL6" i="188"/>
  <c r="AG5" i="188"/>
  <c r="AH5" i="185" l="1"/>
  <c r="AL6" i="183"/>
  <c r="AL7" i="183"/>
  <c r="AL9" i="183"/>
  <c r="AI5" i="184"/>
  <c r="AI5" i="185" s="1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<sst xmlns="http://schemas.openxmlformats.org/spreadsheetml/2006/main" count="272" uniqueCount="60">
  <si>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</si>
  <si>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</si>
  <si>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</si>
  <si>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</si>
  <si>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</si>
  <si>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</si>
  <si>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</si>
  <si>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</si>
  <si>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</si>
  <si>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</si>
  <si>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</si>
  <si>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</si>
  <si>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</si>
  <si>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</si>
  <si>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</si>
  <si>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</si>
  <si>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</si>
  <si>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</si>
  <si>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</si>
  <si>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</si>
  <si>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</si>
  <si>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</si>
  <si>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</si>
  <si>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</si>
  <si>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</si>
  <si>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</si>
  <si>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</si>
  <si>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</si>
  <si>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</si>
  <si>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</si>
  <si>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</si>
  <si>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</si>
  <si>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</si>
  <si>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</si>
  <si>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</si>
  <si>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</si>
  <si>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</si>
  <si>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</si>
  <si>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</si>
  <si>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</si>
  <si>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</si>
  <si>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</si>
  <si>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</si>
  <si>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</si>
  <si>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</si>
  <si>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</si>
  <si>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</si>
  <si>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</si>
  <si>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</si>
  <si>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</si>
  <si>
    <t>MAYIS/2017  AYI GÜNLÜK VERİLER</t>
  </si>
  <si>
    <t>.</t>
  </si>
  <si>
    <t>Not: Hazira</t>
  </si>
  <si>
    <t>28. gün ölçülmemiştir.</t>
  </si>
  <si>
    <t xml:space="preserve">Meteoroloji Genel Müdürlüğü  OMGİ ile TARM  CBS ve UA Bölümü </t>
  </si>
  <si>
    <t>Temmuz/2017  AYI GÜNLÜK VERİLER</t>
  </si>
  <si>
    <t>HAZİRAN/2017  AYI GÜNLÜK VERİLER</t>
  </si>
  <si>
    <t>Not:2,3 Temmuz 2017 tarihlerinde veri alınamamıştır.</t>
  </si>
  <si>
    <t>Not: 1,2 Agutos 2017 tarihlerinde OMGİ'den  veri alınamamıştır.</t>
  </si>
  <si>
    <t>AĞUSTOS 2017   GÜNLÜK VERİLER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</si>
</sst>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1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6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0" fillId="6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42" ht="20.100000000000001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42" ht="18.75" customHeight="1" x14ac:dyDescent="0.2">
      <c r="A3" s="44" t="s">
        <v>11</v>
      </c>
      <c r="B3" s="46" t="s">
        <v>13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8" t="s">
        <v>2</v>
      </c>
      <c r="AK3" s="40" t="s">
        <v>3</v>
      </c>
      <c r="AL3" s="36" t="s">
        <v>9</v>
      </c>
    </row>
    <row r="4" spans="1:42" ht="93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0"/>
      <c r="AH4" s="52"/>
      <c r="AI4" s="35"/>
      <c r="AJ4" s="39"/>
      <c r="AK4" s="41"/>
      <c r="AL4" s="37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30"/>
  <sheetViews>
    <sheetView topLeftCell="P1" workbookViewId="0">
      <selection activeCell="AC33" sqref="AC33"/>
    </sheetView>
  </sheetViews>
  <sheetFormatPr defaultRowHeight="12.75" x14ac:dyDescent="0.2"/>
  <cols>
    <col min="1" max="1" width="29.7109375" customWidth="1"/>
    <col min="33" max="33" width="8.5703125" customWidth="1"/>
    <col min="34" max="34" width="10.85546875" customWidth="1"/>
    <col min="36" max="36" width="12.85546875" customWidth="1"/>
  </cols>
  <sheetData>
    <row r="3" spans="1:36" ht="21.75" customHeight="1" x14ac:dyDescent="0.2">
      <c r="A3" s="44" t="s">
        <v>11</v>
      </c>
      <c r="B3" s="46" t="s">
        <v>55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6" t="s">
        <v>42</v>
      </c>
    </row>
    <row r="4" spans="1:36" ht="53.25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0">
        <v>31</v>
      </c>
      <c r="AG4" s="50"/>
      <c r="AH4" s="52"/>
      <c r="AI4" s="35"/>
      <c r="AJ4" s="37"/>
    </row>
    <row r="5" spans="1:36" x14ac:dyDescent="0.2">
      <c r="A5" s="4" t="s">
        <v>4</v>
      </c>
      <c r="B5" s="6">
        <v>0</v>
      </c>
      <c r="C5" s="6"/>
      <c r="D5" s="6"/>
      <c r="E5" s="6" t="s">
        <v>51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0.2</v>
      </c>
      <c r="X5" s="6">
        <v>0.2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0.4</v>
      </c>
      <c r="AH5" s="13">
        <f>'EKİM 2016'!AG5+'KASIM 2016'!AG5+'ARALIK 2016'!AG5+'OCAK 2017'!AG5+'ŞUBAT 2017'!AG5+'MART 2017'!AG5+ 'NİSAN 2017'!AG5+'MAYIS 2017'!AG5+AG5+'HAZİRAN 2017'!AG5</f>
        <v>187.7</v>
      </c>
      <c r="AI5" s="11">
        <f>'OCAK 2017'!AI5+'ŞUBAT 2017'!AG5+AG5+'MART 2017'!AG5+'NİSAN 2017'!AG5+'MAYIS 2017'!AG5+'HAZİRAN 2017'!AG5</f>
        <v>126.2</v>
      </c>
      <c r="AJ5" s="12"/>
    </row>
    <row r="6" spans="1:36" x14ac:dyDescent="0.2">
      <c r="A6" s="4" t="s">
        <v>5</v>
      </c>
      <c r="B6" s="22">
        <v>22</v>
      </c>
      <c r="C6" s="22"/>
      <c r="D6" s="22"/>
      <c r="E6" s="22">
        <v>21.8</v>
      </c>
      <c r="F6" s="22">
        <v>20.7</v>
      </c>
      <c r="G6" s="22">
        <v>20.100000000000001</v>
      </c>
      <c r="H6" s="22">
        <v>19.5</v>
      </c>
      <c r="I6" s="22">
        <v>19.3</v>
      </c>
      <c r="J6" s="22">
        <v>20.3</v>
      </c>
      <c r="K6" s="22">
        <v>22.3</v>
      </c>
      <c r="L6" s="22">
        <v>23.5</v>
      </c>
      <c r="M6" s="22">
        <v>24.9</v>
      </c>
      <c r="N6" s="22">
        <v>24.9</v>
      </c>
      <c r="O6" s="22">
        <v>24.2</v>
      </c>
      <c r="P6" s="22">
        <v>24.2</v>
      </c>
      <c r="Q6" s="22">
        <v>22.4</v>
      </c>
      <c r="R6" s="22">
        <v>24.5</v>
      </c>
      <c r="S6" s="22">
        <v>23.6</v>
      </c>
      <c r="T6" s="22">
        <v>22.2</v>
      </c>
      <c r="U6" s="22">
        <v>22.2</v>
      </c>
      <c r="V6" s="22">
        <v>24</v>
      </c>
      <c r="W6" s="22">
        <v>23.4</v>
      </c>
      <c r="X6" s="22">
        <v>22.9</v>
      </c>
      <c r="Y6" s="22">
        <v>22.3</v>
      </c>
      <c r="Z6" s="22">
        <v>23.7</v>
      </c>
      <c r="AA6" s="22">
        <v>26.6</v>
      </c>
      <c r="AB6" s="22">
        <v>27.9</v>
      </c>
      <c r="AC6" s="32">
        <v>20.2</v>
      </c>
      <c r="AD6" s="31">
        <v>19.600000000000001</v>
      </c>
      <c r="AE6" s="6">
        <v>21.4</v>
      </c>
      <c r="AF6" s="8">
        <v>21.4</v>
      </c>
      <c r="AG6" s="9"/>
      <c r="AH6" s="13"/>
      <c r="AI6" s="11"/>
      <c r="AJ6" s="14">
        <v>22.620689655172413</v>
      </c>
    </row>
    <row r="7" spans="1:36" x14ac:dyDescent="0.2">
      <c r="A7" s="4" t="s">
        <v>6</v>
      </c>
      <c r="B7" s="6">
        <v>17.5</v>
      </c>
      <c r="C7" s="6"/>
      <c r="D7" s="6"/>
      <c r="E7" s="6" t="s">
        <v>51</v>
      </c>
      <c r="F7" s="6">
        <v>13.3</v>
      </c>
      <c r="G7" s="6">
        <v>12.4</v>
      </c>
      <c r="H7" s="6">
        <v>12.7</v>
      </c>
      <c r="I7" s="6">
        <v>10.9</v>
      </c>
      <c r="J7" s="6">
        <v>12.8</v>
      </c>
      <c r="K7" s="6">
        <v>14</v>
      </c>
      <c r="L7" s="6">
        <v>15</v>
      </c>
      <c r="M7" s="6">
        <v>17.100000000000001</v>
      </c>
      <c r="N7" s="6">
        <v>15.1</v>
      </c>
      <c r="O7" s="6">
        <v>15.9</v>
      </c>
      <c r="P7" s="6">
        <v>15.8</v>
      </c>
      <c r="Q7" s="6">
        <v>15.7</v>
      </c>
      <c r="R7" s="6">
        <v>16</v>
      </c>
      <c r="S7" s="6">
        <v>17.7</v>
      </c>
      <c r="T7" s="6">
        <v>16.899999999999999</v>
      </c>
      <c r="U7" s="6">
        <v>14</v>
      </c>
      <c r="V7" s="6">
        <v>15.7</v>
      </c>
      <c r="W7" s="6">
        <v>18.2</v>
      </c>
      <c r="X7" s="6">
        <v>13.9</v>
      </c>
      <c r="Y7" s="6">
        <v>15.9</v>
      </c>
      <c r="Z7" s="6">
        <v>15.9</v>
      </c>
      <c r="AA7" s="6">
        <v>17</v>
      </c>
      <c r="AB7" s="20">
        <v>18.899999999999999</v>
      </c>
      <c r="AC7" s="32">
        <v>16.3</v>
      </c>
      <c r="AD7" s="29">
        <v>11</v>
      </c>
      <c r="AE7" s="6">
        <v>12.7</v>
      </c>
      <c r="AF7" s="8">
        <v>13.6</v>
      </c>
      <c r="AG7" s="9"/>
      <c r="AH7" s="13"/>
      <c r="AI7" s="11"/>
      <c r="AJ7" s="14">
        <v>15</v>
      </c>
    </row>
    <row r="8" spans="1:36" x14ac:dyDescent="0.2">
      <c r="A8" s="4" t="s">
        <v>7</v>
      </c>
      <c r="B8" s="6">
        <v>26.4</v>
      </c>
      <c r="C8" s="6"/>
      <c r="D8" s="6"/>
      <c r="E8" s="6">
        <v>28.5</v>
      </c>
      <c r="F8" s="6">
        <v>27.5</v>
      </c>
      <c r="G8" s="6">
        <v>27.5</v>
      </c>
      <c r="H8" s="6">
        <v>26.8</v>
      </c>
      <c r="I8" s="6">
        <v>26.5</v>
      </c>
      <c r="J8" s="6">
        <v>28.6</v>
      </c>
      <c r="K8" s="6">
        <v>29.6</v>
      </c>
      <c r="L8" s="6">
        <v>31.3</v>
      </c>
      <c r="M8" s="6">
        <v>32.9</v>
      </c>
      <c r="N8" s="6">
        <v>32.6</v>
      </c>
      <c r="O8" s="6">
        <v>31.2</v>
      </c>
      <c r="P8" s="6">
        <v>32.6</v>
      </c>
      <c r="Q8" s="6">
        <v>31.5</v>
      </c>
      <c r="R8" s="6">
        <v>33</v>
      </c>
      <c r="S8" s="6">
        <v>30.9</v>
      </c>
      <c r="T8" s="6">
        <v>28.7</v>
      </c>
      <c r="U8" s="6">
        <v>29.1</v>
      </c>
      <c r="V8" s="6">
        <v>30.4</v>
      </c>
      <c r="W8" s="6">
        <v>30.7</v>
      </c>
      <c r="X8" s="6">
        <v>30.1</v>
      </c>
      <c r="Y8" s="6">
        <v>29</v>
      </c>
      <c r="Z8" s="6">
        <v>31.9</v>
      </c>
      <c r="AA8" s="6">
        <v>33.9</v>
      </c>
      <c r="AB8" s="20">
        <v>35.4</v>
      </c>
      <c r="AC8" s="6">
        <v>26</v>
      </c>
      <c r="AD8" s="6">
        <v>26</v>
      </c>
      <c r="AE8" s="6">
        <v>28.4</v>
      </c>
      <c r="AF8" s="8">
        <v>29</v>
      </c>
      <c r="AG8" s="9"/>
      <c r="AH8" s="13"/>
      <c r="AI8" s="11"/>
      <c r="AJ8" s="14">
        <v>29.862068965517242</v>
      </c>
    </row>
    <row r="9" spans="1:36" x14ac:dyDescent="0.2">
      <c r="A9" s="4" t="s">
        <v>43</v>
      </c>
      <c r="B9" s="6">
        <v>48.2</v>
      </c>
      <c r="C9" s="6"/>
      <c r="D9" s="6"/>
      <c r="E9" s="6">
        <v>49.2</v>
      </c>
      <c r="F9" s="6">
        <v>50.1</v>
      </c>
      <c r="G9" s="6">
        <v>47.7</v>
      </c>
      <c r="H9" s="6">
        <v>45.9</v>
      </c>
      <c r="I9" s="6">
        <v>42.8</v>
      </c>
      <c r="J9" s="6">
        <v>41.6</v>
      </c>
      <c r="K9" s="6">
        <v>40.9</v>
      </c>
      <c r="L9" s="6">
        <v>38.700000000000003</v>
      </c>
      <c r="M9" s="6">
        <v>34.299999999999997</v>
      </c>
      <c r="N9" s="6">
        <v>30.7</v>
      </c>
      <c r="O9" s="6">
        <v>34.700000000000003</v>
      </c>
      <c r="P9" s="6">
        <v>41.7</v>
      </c>
      <c r="Q9" s="6">
        <v>50.9</v>
      </c>
      <c r="R9" s="6">
        <v>39.6</v>
      </c>
      <c r="S9" s="6">
        <v>49.1</v>
      </c>
      <c r="T9" s="6">
        <v>49.9</v>
      </c>
      <c r="U9" s="6">
        <v>48.9</v>
      </c>
      <c r="V9" s="6">
        <v>40.700000000000003</v>
      </c>
      <c r="W9" s="6">
        <v>43.5</v>
      </c>
      <c r="X9" s="6">
        <v>38.299999999999997</v>
      </c>
      <c r="Y9" s="6">
        <v>38.700000000000003</v>
      </c>
      <c r="Z9" s="6">
        <v>35.299999999999997</v>
      </c>
      <c r="AA9" s="6">
        <v>29.6</v>
      </c>
      <c r="AB9" s="20">
        <v>28.1</v>
      </c>
      <c r="AC9" s="29">
        <v>48.8</v>
      </c>
      <c r="AD9" s="6">
        <v>45.3</v>
      </c>
      <c r="AE9" s="6">
        <v>39.799999999999997</v>
      </c>
      <c r="AF9" s="8">
        <v>40.299999999999997</v>
      </c>
      <c r="AG9" s="9"/>
      <c r="AH9" s="13"/>
      <c r="AI9" s="11"/>
      <c r="AJ9" s="14">
        <v>41.83793103448275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26.07586206896552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25.42068965517241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24.720689655172418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22.320689655172412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19.720689655172414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2.934482758620689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13.603448275862071</v>
      </c>
    </row>
    <row r="18" spans="1:34" x14ac:dyDescent="0.2">
      <c r="D18" t="s">
        <v>57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4" x14ac:dyDescent="0.2"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4" x14ac:dyDescent="0.2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4" x14ac:dyDescent="0.2"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8" spans="1:34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1"/>
    </row>
    <row r="30" spans="1:34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8"/>
  <sheetViews>
    <sheetView tabSelected="1" workbookViewId="0">
      <selection activeCell="H24" sqref="H24"/>
    </sheetView>
  </sheetViews>
  <sheetFormatPr defaultRowHeight="12.75" x14ac:dyDescent="0.2"/>
  <cols>
    <col min="1" max="1" width="27.28515625" customWidth="1"/>
    <col min="36" max="36" width="12.5703125" customWidth="1"/>
  </cols>
  <sheetData>
    <row r="2" spans="1:36" ht="46.5" customHeight="1" x14ac:dyDescent="0.2"/>
    <row r="3" spans="1:36" x14ac:dyDescent="0.2">
      <c r="A3" s="44" t="s">
        <v>11</v>
      </c>
      <c r="B3" s="46" t="s">
        <v>59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6" t="s">
        <v>42</v>
      </c>
    </row>
    <row r="4" spans="1:36" ht="54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3">
        <v>31</v>
      </c>
      <c r="AG4" s="50"/>
      <c r="AH4" s="52"/>
      <c r="AI4" s="35"/>
      <c r="AJ4" s="37"/>
    </row>
    <row r="5" spans="1:36" x14ac:dyDescent="0.2">
      <c r="A5" s="4" t="s">
        <v>4</v>
      </c>
      <c r="B5" s="6"/>
      <c r="C5" s="6"/>
      <c r="D5" s="6">
        <v>0</v>
      </c>
      <c r="E5" s="6">
        <v>5.8</v>
      </c>
      <c r="F5" s="6">
        <v>17.8</v>
      </c>
      <c r="G5" s="6">
        <v>0.2</v>
      </c>
      <c r="H5" s="6">
        <v>0</v>
      </c>
      <c r="I5" s="6">
        <v>1.2</v>
      </c>
      <c r="J5" s="6">
        <v>0</v>
      </c>
      <c r="K5" s="6">
        <v>0</v>
      </c>
      <c r="L5" s="6">
        <v>0</v>
      </c>
      <c r="M5" s="6">
        <v>0.2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0.2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0.6</v>
      </c>
      <c r="AG5" s="9">
        <f>SUM(D5:AF5)</f>
        <v>26</v>
      </c>
      <c r="AH5" s="13"/>
      <c r="AI5" s="11">
        <f>'OCAK 2017'!AI5+'ŞUBAT 2017'!AG5+AG5+'MART 2017'!AG5+'NİSAN 2017'!AG5+'MAYIS 2017'!AG5+'HAZİRAN 2017'!AG5+'TEMMUZ 2017'!AG5</f>
        <v>152.19999999999999</v>
      </c>
      <c r="AJ5" s="12"/>
    </row>
    <row r="6" spans="1:36" x14ac:dyDescent="0.2">
      <c r="A6" s="4" t="s">
        <v>5</v>
      </c>
      <c r="B6" s="22"/>
      <c r="C6" s="22"/>
      <c r="D6" s="22">
        <v>24.2</v>
      </c>
      <c r="E6" s="22">
        <v>18.600000000000001</v>
      </c>
      <c r="F6" s="22">
        <v>20</v>
      </c>
      <c r="G6" s="22">
        <v>22.7</v>
      </c>
      <c r="H6" s="22">
        <v>23.5</v>
      </c>
      <c r="I6" s="22">
        <v>26.8</v>
      </c>
      <c r="J6" s="22">
        <v>26.7</v>
      </c>
      <c r="K6" s="22">
        <v>25.5</v>
      </c>
      <c r="L6" s="22">
        <v>24.8</v>
      </c>
      <c r="M6" s="22">
        <v>24.6</v>
      </c>
      <c r="N6" s="22">
        <v>25.1</v>
      </c>
      <c r="O6" s="22">
        <v>25</v>
      </c>
      <c r="P6" s="22">
        <v>22.3</v>
      </c>
      <c r="Q6" s="22">
        <v>21.4</v>
      </c>
      <c r="R6" s="22">
        <v>21.2</v>
      </c>
      <c r="S6" s="22">
        <v>22.7</v>
      </c>
      <c r="T6" s="22">
        <v>23.1</v>
      </c>
      <c r="U6" s="22">
        <v>23.8</v>
      </c>
      <c r="V6" s="22">
        <v>21.4</v>
      </c>
      <c r="W6" s="22">
        <v>20.399999999999999</v>
      </c>
      <c r="X6" s="22">
        <v>18.899999999999999</v>
      </c>
      <c r="Y6" s="22">
        <v>19.399999999999999</v>
      </c>
      <c r="Z6" s="22">
        <v>18.8</v>
      </c>
      <c r="AA6" s="22">
        <v>18.2</v>
      </c>
      <c r="AB6" s="22">
        <v>18.8</v>
      </c>
      <c r="AC6" s="32">
        <v>20.6</v>
      </c>
      <c r="AD6" s="31">
        <v>21.7</v>
      </c>
      <c r="AE6" s="6">
        <v>19.2</v>
      </c>
      <c r="AF6" s="8">
        <v>16.899999999999999</v>
      </c>
      <c r="AG6" s="9"/>
      <c r="AH6" s="13"/>
      <c r="AI6" s="11"/>
      <c r="AJ6" s="14">
        <f>AVERAGE(D6:AF6)</f>
        <v>21.941379310344825</v>
      </c>
    </row>
    <row r="7" spans="1:36" x14ac:dyDescent="0.2">
      <c r="A7" s="4" t="s">
        <v>6</v>
      </c>
      <c r="B7" s="6"/>
      <c r="C7" s="6"/>
      <c r="D7" s="6">
        <v>19.3</v>
      </c>
      <c r="E7" s="6">
        <v>17.5</v>
      </c>
      <c r="F7" s="6">
        <v>15.4</v>
      </c>
      <c r="G7" s="6">
        <v>14.5</v>
      </c>
      <c r="H7" s="6">
        <v>17.7</v>
      </c>
      <c r="I7" s="6">
        <v>18.399999999999999</v>
      </c>
      <c r="J7" s="6">
        <v>18.5</v>
      </c>
      <c r="K7" s="6">
        <v>18</v>
      </c>
      <c r="L7" s="6">
        <v>16.600000000000001</v>
      </c>
      <c r="M7" s="6">
        <v>18.2</v>
      </c>
      <c r="N7" s="6">
        <v>16.899999999999999</v>
      </c>
      <c r="O7" s="6">
        <v>18.100000000000001</v>
      </c>
      <c r="P7" s="6">
        <v>16.3</v>
      </c>
      <c r="Q7" s="6">
        <v>15.3</v>
      </c>
      <c r="R7" s="6">
        <v>15.6</v>
      </c>
      <c r="S7" s="6">
        <v>15.7</v>
      </c>
      <c r="T7" s="6">
        <v>17</v>
      </c>
      <c r="U7" s="6">
        <v>15.9</v>
      </c>
      <c r="V7" s="6">
        <v>17.3</v>
      </c>
      <c r="W7" s="6">
        <v>15.2</v>
      </c>
      <c r="X7" s="6">
        <v>13.7</v>
      </c>
      <c r="Y7" s="6">
        <v>11.2</v>
      </c>
      <c r="Z7" s="6">
        <v>11.9</v>
      </c>
      <c r="AA7" s="6">
        <v>11.4</v>
      </c>
      <c r="AB7" s="20">
        <v>10.199999999999999</v>
      </c>
      <c r="AC7" s="32">
        <v>12.8</v>
      </c>
      <c r="AD7" s="29">
        <v>16.100000000000001</v>
      </c>
      <c r="AE7" s="6">
        <v>13.6</v>
      </c>
      <c r="AF7" s="8">
        <v>11.4</v>
      </c>
      <c r="AG7" s="9"/>
      <c r="AH7" s="13"/>
      <c r="AI7" s="11"/>
      <c r="AJ7" s="14">
        <f t="shared" ref="AJ7:AJ9" si="0">AVERAGE(D7:AF7)</f>
        <v>15.506896551724136</v>
      </c>
    </row>
    <row r="8" spans="1:36" x14ac:dyDescent="0.2">
      <c r="A8" s="4" t="s">
        <v>7</v>
      </c>
      <c r="B8" s="6"/>
      <c r="C8" s="6"/>
      <c r="D8" s="6">
        <v>31.9</v>
      </c>
      <c r="E8" s="6">
        <v>24.3</v>
      </c>
      <c r="F8" s="6">
        <v>27.5</v>
      </c>
      <c r="G8" s="6">
        <v>30.3</v>
      </c>
      <c r="H8" s="6">
        <v>31</v>
      </c>
      <c r="I8" s="6">
        <v>34.200000000000003</v>
      </c>
      <c r="J8" s="6">
        <v>33.799999999999997</v>
      </c>
      <c r="K8" s="6">
        <v>32.299999999999997</v>
      </c>
      <c r="L8" s="6">
        <v>31.9</v>
      </c>
      <c r="M8" s="6">
        <v>30.8</v>
      </c>
      <c r="N8" s="6">
        <v>32.6</v>
      </c>
      <c r="O8" s="6">
        <v>32.1</v>
      </c>
      <c r="P8" s="6">
        <v>28.7</v>
      </c>
      <c r="Q8" s="6">
        <v>29.1</v>
      </c>
      <c r="R8" s="6">
        <v>29.7</v>
      </c>
      <c r="S8" s="6">
        <v>29.7</v>
      </c>
      <c r="T8" s="6">
        <v>29.4</v>
      </c>
      <c r="U8" s="6">
        <v>31.4</v>
      </c>
      <c r="V8" s="6">
        <v>26.5</v>
      </c>
      <c r="W8" s="6">
        <v>26.8</v>
      </c>
      <c r="X8" s="6">
        <v>25</v>
      </c>
      <c r="Y8" s="6">
        <v>26.4</v>
      </c>
      <c r="Z8" s="6">
        <v>25.3</v>
      </c>
      <c r="AA8" s="6">
        <v>25.1</v>
      </c>
      <c r="AB8" s="20">
        <v>25.8</v>
      </c>
      <c r="AC8" s="6">
        <v>27.2</v>
      </c>
      <c r="AD8" s="6">
        <v>28.2</v>
      </c>
      <c r="AE8" s="6">
        <v>26.1</v>
      </c>
      <c r="AF8" s="8">
        <v>23.9</v>
      </c>
      <c r="AG8" s="9"/>
      <c r="AH8" s="13"/>
      <c r="AI8" s="11"/>
      <c r="AJ8" s="14">
        <f t="shared" si="0"/>
        <v>28.862068965517242</v>
      </c>
    </row>
    <row r="9" spans="1:36" x14ac:dyDescent="0.2">
      <c r="A9" s="4" t="s">
        <v>43</v>
      </c>
      <c r="B9" s="6"/>
      <c r="C9" s="6"/>
      <c r="D9" s="6">
        <v>49.4</v>
      </c>
      <c r="E9" s="6">
        <v>72.2</v>
      </c>
      <c r="F9" s="6">
        <v>64.3</v>
      </c>
      <c r="G9" s="6">
        <v>52</v>
      </c>
      <c r="H9" s="6">
        <v>50.2</v>
      </c>
      <c r="I9" s="6">
        <v>40.200000000000003</v>
      </c>
      <c r="J9" s="6">
        <v>36.5</v>
      </c>
      <c r="K9" s="6">
        <v>38.200000000000003</v>
      </c>
      <c r="L9" s="6">
        <v>43.6</v>
      </c>
      <c r="M9" s="6">
        <v>46.8</v>
      </c>
      <c r="N9" s="6">
        <v>39.6</v>
      </c>
      <c r="O9" s="6">
        <v>42</v>
      </c>
      <c r="P9" s="6">
        <v>48.1</v>
      </c>
      <c r="Q9" s="6">
        <v>52.6</v>
      </c>
      <c r="R9" s="6">
        <v>57.1</v>
      </c>
      <c r="S9" s="6">
        <v>50.7</v>
      </c>
      <c r="T9" s="6">
        <v>47.5</v>
      </c>
      <c r="U9" s="6">
        <v>42.1</v>
      </c>
      <c r="V9" s="6">
        <v>51</v>
      </c>
      <c r="W9" s="6">
        <v>51.9</v>
      </c>
      <c r="X9" s="6">
        <v>50.6</v>
      </c>
      <c r="Y9" s="6">
        <v>47.6</v>
      </c>
      <c r="Z9" s="6">
        <v>47.9</v>
      </c>
      <c r="AA9" s="6">
        <v>47.7</v>
      </c>
      <c r="AB9" s="20">
        <v>50.6</v>
      </c>
      <c r="AC9" s="29">
        <v>47.1</v>
      </c>
      <c r="AD9" s="6">
        <v>40.4</v>
      </c>
      <c r="AE9" s="6">
        <v>52.2</v>
      </c>
      <c r="AF9" s="8">
        <v>53.9</v>
      </c>
      <c r="AG9" s="9"/>
      <c r="AH9" s="13"/>
      <c r="AI9" s="11"/>
      <c r="AJ9" s="14">
        <f t="shared" si="0"/>
        <v>48.758620689655181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24.482758620689655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24.213793103448278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23.868965517241378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22.865517241379315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21.203448275862069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2.5896551724137935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13.996551724137928</v>
      </c>
    </row>
    <row r="18" spans="1:32" x14ac:dyDescent="0.2">
      <c r="D18" t="s">
        <v>58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1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  <c r="W23" s="21"/>
      <c r="AE23" s="21"/>
    </row>
    <row r="24" spans="1:32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"/>
      <c r="X24" s="15"/>
      <c r="Y24" s="15"/>
      <c r="Z24" s="15"/>
      <c r="AA24" s="15"/>
      <c r="AB24" s="15"/>
      <c r="AC24" s="15"/>
      <c r="AD24" s="15"/>
      <c r="AE24" s="21"/>
    </row>
    <row r="25" spans="1:32" x14ac:dyDescent="0.2">
      <c r="AE25" s="21"/>
    </row>
    <row r="26" spans="1:32" x14ac:dyDescent="0.2">
      <c r="AE26" s="21"/>
    </row>
    <row r="28" spans="1:32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J6" sqref="AJ6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8" ht="20.100000000000001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8" ht="18.75" customHeight="1" x14ac:dyDescent="0.2">
      <c r="A3" s="44" t="s">
        <v>11</v>
      </c>
      <c r="B3" s="46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6" t="s">
        <v>9</v>
      </c>
      <c r="AK3" s="40" t="s">
        <v>3</v>
      </c>
      <c r="AL3" s="36" t="s">
        <v>9</v>
      </c>
    </row>
    <row r="4" spans="1:38" ht="93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0"/>
      <c r="AH4" s="52"/>
      <c r="AI4" s="35"/>
      <c r="AJ4" s="37"/>
      <c r="AK4" s="41"/>
      <c r="AL4" s="37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I5" sqref="AI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8" ht="20.100000000000001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8" ht="18.75" customHeight="1" x14ac:dyDescent="0.2">
      <c r="A3" s="44" t="s">
        <v>11</v>
      </c>
      <c r="B3" s="46" t="s">
        <v>16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8" t="s">
        <v>2</v>
      </c>
      <c r="AK3" s="40" t="s">
        <v>3</v>
      </c>
      <c r="AL3" s="36" t="s">
        <v>9</v>
      </c>
    </row>
    <row r="4" spans="1:38" ht="93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0"/>
      <c r="AH4" s="52"/>
      <c r="AI4" s="35"/>
      <c r="AJ4" s="39"/>
      <c r="AK4" s="41"/>
      <c r="AL4" s="37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D3" zoomScale="90" zoomScaleNormal="90" workbookViewId="0">
      <selection activeCell="AF32" sqref="AF32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8" ht="20.100000000000001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8" ht="18.75" customHeight="1" x14ac:dyDescent="0.2">
      <c r="A3" s="44" t="s">
        <v>11</v>
      </c>
      <c r="B3" s="46" t="s">
        <v>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8" t="s">
        <v>2</v>
      </c>
      <c r="AK3" s="40" t="s">
        <v>3</v>
      </c>
      <c r="AL3" s="36" t="s">
        <v>42</v>
      </c>
    </row>
    <row r="4" spans="1:38" ht="93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0"/>
      <c r="AH4" s="52"/>
      <c r="AI4" s="35"/>
      <c r="AJ4" s="39"/>
      <c r="AK4" s="41"/>
      <c r="AL4" s="37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G1" zoomScale="90" zoomScaleNormal="90" workbookViewId="0">
      <selection activeCell="AI5" sqref="AI5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8" ht="20.100000000000001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8" ht="18.75" customHeight="1" x14ac:dyDescent="0.2">
      <c r="A3" s="44" t="s">
        <v>11</v>
      </c>
      <c r="B3" s="46" t="s">
        <v>44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8" t="s">
        <v>2</v>
      </c>
      <c r="AK3" s="40" t="s">
        <v>3</v>
      </c>
      <c r="AL3" s="36" t="s">
        <v>42</v>
      </c>
    </row>
    <row r="4" spans="1:38" ht="93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50"/>
      <c r="AH4" s="52"/>
      <c r="AI4" s="35"/>
      <c r="AJ4" s="39"/>
      <c r="AK4" s="41"/>
      <c r="AL4" s="37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R1" workbookViewId="0">
      <selection activeCell="AI5" sqref="AI5"/>
    </sheetView>
  </sheetViews>
  <sheetFormatPr defaultRowHeight="12.75" x14ac:dyDescent="0.2"/>
  <cols>
    <col min="1" max="1" width="27.42578125" customWidth="1"/>
    <col min="36" max="36" width="13.7109375" customWidth="1"/>
  </cols>
  <sheetData>
    <row r="1" spans="1:37" ht="15.75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1"/>
      <c r="AK1" s="1"/>
    </row>
    <row r="2" spans="1:37" ht="15.7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1"/>
      <c r="AK2" s="1"/>
    </row>
    <row r="3" spans="1:37" ht="27.75" customHeight="1" x14ac:dyDescent="0.2">
      <c r="A3" s="44" t="s">
        <v>11</v>
      </c>
      <c r="B3" s="46" t="s">
        <v>45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6" t="s">
        <v>42</v>
      </c>
      <c r="AK3" s="1"/>
    </row>
    <row r="4" spans="1:37" ht="32.25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50"/>
      <c r="AH4" s="52"/>
      <c r="AI4" s="35"/>
      <c r="AJ4" s="37"/>
      <c r="AK4" s="1"/>
    </row>
    <row r="5" spans="1:37" x14ac:dyDescent="0.2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 x14ac:dyDescent="0.2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 x14ac:dyDescent="0.2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8" si="0">AVERAGE(B7:AF7)</f>
        <v>0.20322580645161298</v>
      </c>
      <c r="AK7" s="1"/>
    </row>
    <row r="8" spans="1:37" x14ac:dyDescent="0.2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 x14ac:dyDescent="0.2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 x14ac:dyDescent="0.2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x14ac:dyDescent="0.2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 x14ac:dyDescent="0.2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 x14ac:dyDescent="0.2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 x14ac:dyDescent="0.2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x14ac:dyDescent="0.2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6"/>
  <sheetViews>
    <sheetView topLeftCell="P1" workbookViewId="0">
      <selection activeCell="AG26" sqref="AG26"/>
    </sheetView>
  </sheetViews>
  <sheetFormatPr defaultRowHeight="12.75" x14ac:dyDescent="0.2"/>
  <cols>
    <col min="1" max="1" width="26.85546875" customWidth="1"/>
    <col min="35" max="35" width="7.5703125" customWidth="1"/>
    <col min="36" max="36" width="12.7109375" customWidth="1"/>
  </cols>
  <sheetData>
    <row r="2" spans="1:36" ht="15.7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1"/>
    </row>
    <row r="3" spans="1:36" ht="12.75" customHeight="1" x14ac:dyDescent="0.2">
      <c r="A3" s="44" t="s">
        <v>11</v>
      </c>
      <c r="B3" s="46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6" t="s">
        <v>42</v>
      </c>
    </row>
    <row r="4" spans="1:36" ht="54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50"/>
      <c r="AH4" s="52"/>
      <c r="AI4" s="35"/>
      <c r="AJ4" s="37"/>
    </row>
    <row r="5" spans="1:36" x14ac:dyDescent="0.2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 x14ac:dyDescent="0.2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8.1999999999999993</v>
      </c>
      <c r="I6" s="22">
        <v>3.4</v>
      </c>
      <c r="J6" s="22">
        <v>2.2000000000000002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8.6999999999999993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8.1233333333333331</v>
      </c>
    </row>
    <row r="7" spans="1:36" x14ac:dyDescent="0.2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 x14ac:dyDescent="0.2">
      <c r="A8" s="4" t="s">
        <v>7</v>
      </c>
      <c r="B8" s="6">
        <v>14.5</v>
      </c>
      <c r="C8" s="6">
        <v>15.8</v>
      </c>
      <c r="D8" s="6">
        <v>18</v>
      </c>
      <c r="E8" s="6">
        <v>19.100000000000001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16.100000000000001</v>
      </c>
      <c r="R8" s="6">
        <v>15.6</v>
      </c>
      <c r="S8" s="6">
        <v>14.9</v>
      </c>
      <c r="T8" s="6">
        <v>16</v>
      </c>
      <c r="U8" s="6">
        <v>19.399999999999999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 x14ac:dyDescent="0.2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64.099999999999994</v>
      </c>
      <c r="I9" s="6">
        <v>68.599999999999994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69.599999999999994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54.409999999999989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9.2366666666666699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9.0666666666666664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8.7633333333333319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2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2" x14ac:dyDescent="0.2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spans="1:32" x14ac:dyDescent="0.2">
      <c r="L26" s="21"/>
    </row>
  </sheetData>
  <mergeCells count="7">
    <mergeCell ref="AJ3:AJ4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9"/>
  <sheetViews>
    <sheetView topLeftCell="L1" workbookViewId="0">
      <selection activeCell="Z34" sqref="Z34"/>
    </sheetView>
  </sheetViews>
  <sheetFormatPr defaultRowHeight="12.75" x14ac:dyDescent="0.2"/>
  <cols>
    <col min="1" max="1" width="30.28515625" customWidth="1"/>
    <col min="2" max="32" width="7.140625" customWidth="1"/>
    <col min="33" max="33" width="8" customWidth="1"/>
    <col min="34" max="34" width="10.85546875" customWidth="1"/>
    <col min="36" max="36" width="14.85546875" customWidth="1"/>
  </cols>
  <sheetData>
    <row r="3" spans="1:36" ht="12.75" customHeight="1" x14ac:dyDescent="0.2">
      <c r="A3" s="44" t="s">
        <v>11</v>
      </c>
      <c r="B3" s="46" t="s">
        <v>50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6" t="s">
        <v>42</v>
      </c>
    </row>
    <row r="4" spans="1:36" ht="51.75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6">
        <v>31</v>
      </c>
      <c r="AG4" s="50"/>
      <c r="AH4" s="52"/>
      <c r="AI4" s="35"/>
      <c r="AJ4" s="37"/>
    </row>
    <row r="5" spans="1:36" x14ac:dyDescent="0.2">
      <c r="A5" s="4" t="s">
        <v>4</v>
      </c>
      <c r="B5" s="6">
        <v>0</v>
      </c>
      <c r="C5" s="6">
        <v>0</v>
      </c>
      <c r="D5" s="6">
        <v>0.2</v>
      </c>
      <c r="E5" s="6">
        <v>0</v>
      </c>
      <c r="F5" s="6">
        <v>0</v>
      </c>
      <c r="G5" s="6">
        <v>0</v>
      </c>
      <c r="H5" s="6">
        <v>0.2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16.399999999999999</v>
      </c>
      <c r="U5" s="6">
        <v>0.2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0.8</v>
      </c>
      <c r="AC5" s="6">
        <v>5</v>
      </c>
      <c r="AD5" s="7">
        <v>1.8</v>
      </c>
      <c r="AE5" s="6">
        <v>0</v>
      </c>
      <c r="AF5" s="8">
        <v>0.8</v>
      </c>
      <c r="AG5" s="9">
        <f>SUM(B5:AF5)</f>
        <v>27.6</v>
      </c>
      <c r="AH5" s="13">
        <f>'EKİM 2016'!AG5+'KASIM 2016'!AG5+'ARALIK 2016'!AG5+'OCAK 2017'!AG5+'ŞUBAT 2017'!AG5+'MART 2017'!AG5+ 'NİSAN 2017'!AG5+AG5</f>
        <v>162.1</v>
      </c>
      <c r="AI5" s="11">
        <f>'OCAK 2017'!AI5+'ŞUBAT 2017'!AG5+AG5+'MART 2017'!AG5+'NİSAN 2017'!AG5</f>
        <v>100.6</v>
      </c>
      <c r="AJ5" s="12"/>
    </row>
    <row r="6" spans="1:36" x14ac:dyDescent="0.2">
      <c r="A6" s="4" t="s">
        <v>5</v>
      </c>
      <c r="B6" s="22">
        <v>15.1</v>
      </c>
      <c r="C6" s="22">
        <v>13.7</v>
      </c>
      <c r="D6" s="22">
        <v>14.8</v>
      </c>
      <c r="E6" s="22">
        <v>14</v>
      </c>
      <c r="F6" s="22">
        <v>14.3</v>
      </c>
      <c r="G6" s="22">
        <v>12.7</v>
      </c>
      <c r="H6" s="22">
        <v>10.6</v>
      </c>
      <c r="I6" s="22">
        <v>14.5</v>
      </c>
      <c r="J6" s="22">
        <v>15.9</v>
      </c>
      <c r="K6" s="22">
        <v>13.3</v>
      </c>
      <c r="L6" s="22">
        <v>12.5</v>
      </c>
      <c r="M6" s="22">
        <v>15.5</v>
      </c>
      <c r="N6" s="22">
        <v>19.7</v>
      </c>
      <c r="O6" s="22">
        <v>18</v>
      </c>
      <c r="P6" s="22">
        <v>12</v>
      </c>
      <c r="Q6" s="22">
        <v>12.5</v>
      </c>
      <c r="R6" s="22">
        <v>12.5</v>
      </c>
      <c r="S6" s="22">
        <v>13.2</v>
      </c>
      <c r="T6" s="22">
        <v>10.1</v>
      </c>
      <c r="U6" s="22">
        <v>10.1</v>
      </c>
      <c r="V6" s="22">
        <v>9</v>
      </c>
      <c r="W6" s="22">
        <v>9</v>
      </c>
      <c r="X6" s="22">
        <v>10.4</v>
      </c>
      <c r="Y6" s="22">
        <v>11.6</v>
      </c>
      <c r="Z6" s="22">
        <v>14.5</v>
      </c>
      <c r="AA6" s="22">
        <v>11.1</v>
      </c>
      <c r="AB6" s="22">
        <v>10.9</v>
      </c>
      <c r="AC6" s="22">
        <v>11.3</v>
      </c>
      <c r="AD6" s="6">
        <v>13.9</v>
      </c>
      <c r="AE6" s="6">
        <v>12.5</v>
      </c>
      <c r="AF6" s="8">
        <v>12.3</v>
      </c>
      <c r="AG6" s="9"/>
      <c r="AH6" s="13"/>
      <c r="AI6" s="11"/>
      <c r="AJ6" s="14">
        <f>AVERAGE(B6:AF6)</f>
        <v>12.951612903225806</v>
      </c>
    </row>
    <row r="7" spans="1:36" x14ac:dyDescent="0.2">
      <c r="A7" s="4" t="s">
        <v>6</v>
      </c>
      <c r="B7" s="6">
        <v>9.8000000000000007</v>
      </c>
      <c r="C7" s="6">
        <v>8.1999999999999993</v>
      </c>
      <c r="D7" s="6">
        <v>6.8</v>
      </c>
      <c r="E7" s="6">
        <v>6.5</v>
      </c>
      <c r="F7" s="6">
        <v>7.1</v>
      </c>
      <c r="G7" s="6">
        <v>10</v>
      </c>
      <c r="H7" s="6">
        <v>6.4</v>
      </c>
      <c r="I7" s="6">
        <v>8.9</v>
      </c>
      <c r="J7" s="6">
        <v>6.2</v>
      </c>
      <c r="K7" s="6">
        <v>10.7</v>
      </c>
      <c r="L7" s="6">
        <v>5.2</v>
      </c>
      <c r="M7" s="6">
        <v>5.9</v>
      </c>
      <c r="N7" s="6">
        <v>9.1999999999999993</v>
      </c>
      <c r="O7" s="6">
        <v>12.5</v>
      </c>
      <c r="P7" s="6">
        <v>7.7</v>
      </c>
      <c r="Q7" s="6">
        <v>4.4000000000000004</v>
      </c>
      <c r="R7" s="6">
        <v>7.7</v>
      </c>
      <c r="S7" s="6">
        <v>8.1999999999999993</v>
      </c>
      <c r="T7" s="6">
        <v>8.8000000000000007</v>
      </c>
      <c r="U7" s="6">
        <v>6.4</v>
      </c>
      <c r="V7" s="6">
        <v>3.6</v>
      </c>
      <c r="W7" s="6">
        <v>6</v>
      </c>
      <c r="X7" s="6">
        <v>4.7</v>
      </c>
      <c r="Y7" s="6">
        <v>3.6</v>
      </c>
      <c r="Z7" s="6">
        <v>4.4000000000000004</v>
      </c>
      <c r="AA7" s="6">
        <v>10.1</v>
      </c>
      <c r="AB7" s="20">
        <v>6.3</v>
      </c>
      <c r="AC7" s="6">
        <v>7.7</v>
      </c>
      <c r="AD7" s="6">
        <v>6.1</v>
      </c>
      <c r="AE7" s="6">
        <v>8.5</v>
      </c>
      <c r="AF7" s="8">
        <v>8.1999999999999993</v>
      </c>
      <c r="AG7" s="9"/>
      <c r="AH7" s="13"/>
      <c r="AI7" s="11"/>
      <c r="AJ7" s="14">
        <f>AVERAGE(B7:AF7)</f>
        <v>7.2838709677419349</v>
      </c>
    </row>
    <row r="8" spans="1:36" x14ac:dyDescent="0.2">
      <c r="A8" s="4" t="s">
        <v>7</v>
      </c>
      <c r="B8" s="6">
        <v>22.6</v>
      </c>
      <c r="C8" s="6">
        <v>20.5</v>
      </c>
      <c r="D8" s="6">
        <v>22.4</v>
      </c>
      <c r="E8" s="6">
        <v>21.1</v>
      </c>
      <c r="F8" s="6">
        <v>20.7</v>
      </c>
      <c r="G8" s="6">
        <v>20.8</v>
      </c>
      <c r="H8" s="6">
        <v>14.8</v>
      </c>
      <c r="I8" s="6">
        <v>21.1</v>
      </c>
      <c r="J8" s="6">
        <v>20.6</v>
      </c>
      <c r="K8" s="6">
        <v>18.399999999999999</v>
      </c>
      <c r="L8" s="6">
        <v>19.5</v>
      </c>
      <c r="M8" s="6">
        <v>22.3</v>
      </c>
      <c r="N8" s="6">
        <v>27.4</v>
      </c>
      <c r="O8" s="6">
        <v>25.2</v>
      </c>
      <c r="P8" s="6">
        <v>18</v>
      </c>
      <c r="Q8" s="6">
        <v>18.899999999999999</v>
      </c>
      <c r="R8" s="6">
        <v>16.8</v>
      </c>
      <c r="S8" s="6">
        <v>19.899999999999999</v>
      </c>
      <c r="T8" s="6">
        <v>12.6</v>
      </c>
      <c r="U8" s="6">
        <v>15.6</v>
      </c>
      <c r="V8" s="6">
        <v>15.1</v>
      </c>
      <c r="W8" s="6">
        <v>13.1</v>
      </c>
      <c r="X8" s="6">
        <v>15.7</v>
      </c>
      <c r="Y8" s="6">
        <v>18.399999999999999</v>
      </c>
      <c r="Z8" s="6">
        <v>21.9</v>
      </c>
      <c r="AA8" s="6">
        <v>14.7</v>
      </c>
      <c r="AB8" s="20">
        <v>15.4</v>
      </c>
      <c r="AC8" s="6">
        <v>16.600000000000001</v>
      </c>
      <c r="AD8" s="6">
        <v>20.2</v>
      </c>
      <c r="AE8" s="6">
        <v>18.8</v>
      </c>
      <c r="AF8" s="8">
        <v>17.7</v>
      </c>
      <c r="AG8" s="9"/>
      <c r="AH8" s="13"/>
      <c r="AI8" s="11"/>
      <c r="AJ8" s="14">
        <f>AVERAGE(B8:AF8)</f>
        <v>18.929032258064517</v>
      </c>
    </row>
    <row r="9" spans="1:36" x14ac:dyDescent="0.2">
      <c r="A9" s="4" t="s">
        <v>43</v>
      </c>
      <c r="B9" s="6">
        <v>50.8</v>
      </c>
      <c r="C9" s="6">
        <v>58.4</v>
      </c>
      <c r="D9" s="6">
        <v>48.9</v>
      </c>
      <c r="E9" s="6">
        <v>53.6</v>
      </c>
      <c r="F9" s="6">
        <v>51</v>
      </c>
      <c r="G9" s="6">
        <v>58.1</v>
      </c>
      <c r="H9" s="6">
        <v>60</v>
      </c>
      <c r="I9" s="6">
        <v>52</v>
      </c>
      <c r="J9" s="6">
        <v>46.5</v>
      </c>
      <c r="K9" s="6">
        <v>50.2</v>
      </c>
      <c r="L9" s="6">
        <v>48.8</v>
      </c>
      <c r="M9" s="6">
        <v>43.7</v>
      </c>
      <c r="N9" s="6">
        <v>40</v>
      </c>
      <c r="O9" s="6">
        <v>43.6</v>
      </c>
      <c r="P9" s="6">
        <v>56.4</v>
      </c>
      <c r="Q9" s="6">
        <v>51.7</v>
      </c>
      <c r="R9" s="6">
        <v>50.7</v>
      </c>
      <c r="S9" s="6">
        <v>63.1</v>
      </c>
      <c r="T9" s="6">
        <v>76.2</v>
      </c>
      <c r="U9" s="6">
        <v>56.1</v>
      </c>
      <c r="V9" s="6">
        <v>65.3</v>
      </c>
      <c r="W9" s="6">
        <v>60.2</v>
      </c>
      <c r="X9" s="6">
        <v>57</v>
      </c>
      <c r="Y9" s="6">
        <v>52.7</v>
      </c>
      <c r="Z9" s="6">
        <v>48.5</v>
      </c>
      <c r="AA9" s="6">
        <v>74.599999999999994</v>
      </c>
      <c r="AB9" s="20">
        <v>76.400000000000006</v>
      </c>
      <c r="AC9" s="6">
        <v>74</v>
      </c>
      <c r="AD9" s="6">
        <v>60.8</v>
      </c>
      <c r="AE9" s="6">
        <v>68.400000000000006</v>
      </c>
      <c r="AF9" s="8">
        <v>65.5</v>
      </c>
      <c r="AG9" s="9"/>
      <c r="AH9" s="13"/>
      <c r="AI9" s="11"/>
      <c r="AJ9" s="14">
        <f>AVERAGE(B9:AF9)</f>
        <v>56.877419354838722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14.7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14.6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14.341935483870968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13.3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12.06774193548387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3.1709677419354838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4.8419354838709685</v>
      </c>
    </row>
    <row r="20" spans="1:3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5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5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5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5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5" x14ac:dyDescent="0.2">
      <c r="A25" s="28" t="s">
        <v>31</v>
      </c>
    </row>
    <row r="26" spans="1:35" x14ac:dyDescent="0.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 x14ac:dyDescent="0.2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</sheetData>
  <mergeCells count="6">
    <mergeCell ref="AG3:AG4"/>
    <mergeCell ref="AH3:AH4"/>
    <mergeCell ref="AI3:AI4"/>
    <mergeCell ref="AJ3:AJ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C1" workbookViewId="0">
      <selection activeCell="AI5" sqref="AI5"/>
    </sheetView>
  </sheetViews>
  <sheetFormatPr defaultRowHeight="12.75" x14ac:dyDescent="0.2"/>
  <cols>
    <col min="1" max="1" width="27.5703125" customWidth="1"/>
    <col min="2" max="2" width="5.140625" customWidth="1"/>
    <col min="3" max="3" width="5.42578125" customWidth="1"/>
    <col min="4" max="4" width="7.28515625" customWidth="1"/>
    <col min="5" max="5" width="4.7109375" customWidth="1"/>
    <col min="6" max="6" width="4.85546875" customWidth="1"/>
    <col min="7" max="7" width="5.28515625" customWidth="1"/>
    <col min="8" max="8" width="4.5703125" customWidth="1"/>
    <col min="9" max="9" width="5.42578125" customWidth="1"/>
    <col min="10" max="10" width="4.5703125" customWidth="1"/>
    <col min="11" max="11" width="4.28515625" customWidth="1"/>
    <col min="12" max="12" width="5" customWidth="1"/>
    <col min="13" max="13" width="3.7109375" customWidth="1"/>
    <col min="14" max="14" width="4" customWidth="1"/>
    <col min="15" max="15" width="3.85546875" customWidth="1"/>
    <col min="16" max="17" width="4.140625" customWidth="1"/>
    <col min="18" max="18" width="4.28515625" customWidth="1"/>
    <col min="19" max="19" width="4" customWidth="1"/>
    <col min="20" max="20" width="4.140625" customWidth="1"/>
    <col min="21" max="21" width="4" customWidth="1"/>
    <col min="22" max="22" width="4.140625" customWidth="1"/>
    <col min="23" max="23" width="3.7109375" customWidth="1"/>
    <col min="24" max="24" width="3.85546875" customWidth="1"/>
    <col min="25" max="25" width="4.140625" customWidth="1"/>
    <col min="26" max="26" width="4.28515625" customWidth="1"/>
    <col min="27" max="27" width="3.7109375" customWidth="1"/>
    <col min="28" max="28" width="4.5703125" customWidth="1"/>
    <col min="29" max="29" width="3.7109375" customWidth="1"/>
    <col min="30" max="30" width="4.140625" customWidth="1"/>
    <col min="31" max="31" width="3.85546875" customWidth="1"/>
    <col min="32" max="32" width="3.42578125" customWidth="1"/>
    <col min="36" max="36" width="10.7109375" customWidth="1"/>
  </cols>
  <sheetData>
    <row r="1" spans="1:36" ht="15.75" customHeight="1" x14ac:dyDescent="0.2"/>
    <row r="3" spans="1:36" x14ac:dyDescent="0.2">
      <c r="A3" s="44" t="s">
        <v>11</v>
      </c>
      <c r="B3" s="46" t="s">
        <v>56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49" t="s">
        <v>10</v>
      </c>
      <c r="AH3" s="51" t="s">
        <v>0</v>
      </c>
      <c r="AI3" s="34" t="s">
        <v>1</v>
      </c>
      <c r="AJ3" s="36" t="s">
        <v>42</v>
      </c>
    </row>
    <row r="4" spans="1:36" ht="45.75" customHeight="1" x14ac:dyDescent="0.2">
      <c r="A4" s="45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7">
        <v>31</v>
      </c>
      <c r="AG4" s="50"/>
      <c r="AH4" s="52"/>
      <c r="AI4" s="35"/>
      <c r="AJ4" s="37"/>
    </row>
    <row r="5" spans="1:36" x14ac:dyDescent="0.2">
      <c r="A5" s="4" t="s">
        <v>4</v>
      </c>
      <c r="B5" s="6">
        <v>1.2</v>
      </c>
      <c r="C5" s="6">
        <v>0.4</v>
      </c>
      <c r="D5" s="6">
        <v>0</v>
      </c>
      <c r="E5" s="6">
        <v>0</v>
      </c>
      <c r="F5" s="6">
        <v>3.6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7.4</v>
      </c>
      <c r="T5" s="6">
        <v>11.2</v>
      </c>
      <c r="U5" s="6">
        <v>0.2</v>
      </c>
      <c r="V5" s="6">
        <v>0.8</v>
      </c>
      <c r="W5" s="6">
        <v>0.2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 t="s">
        <v>51</v>
      </c>
      <c r="AD5" s="7">
        <v>0</v>
      </c>
      <c r="AE5" s="6">
        <v>0</v>
      </c>
      <c r="AF5" s="8"/>
      <c r="AG5" s="9">
        <f>SUM(B5:AF5)</f>
        <v>25.2</v>
      </c>
      <c r="AH5" s="13">
        <f>'EKİM 2016'!AG5+'KASIM 2016'!AG5+'ARALIK 2016'!AG5+'OCAK 2017'!AG5+'ŞUBAT 2017'!AG5+'MART 2017'!AG5+ 'NİSAN 2017'!AG5+'MAYIS 2017'!AG5+AG5</f>
        <v>187.29999999999998</v>
      </c>
      <c r="AI5" s="11">
        <f>'OCAK 2017'!AI5+'ŞUBAT 2017'!AG5+AG5+'MART 2017'!AG5+'NİSAN 2017'!AG5+'MAYIS 2017'!AG5</f>
        <v>125.79999999999998</v>
      </c>
      <c r="AJ5" s="12"/>
    </row>
    <row r="6" spans="1:36" x14ac:dyDescent="0.2">
      <c r="A6" s="4" t="s">
        <v>5</v>
      </c>
      <c r="B6" s="22">
        <v>14.2</v>
      </c>
      <c r="C6" s="22">
        <v>16.2</v>
      </c>
      <c r="D6" s="22">
        <v>18.2</v>
      </c>
      <c r="E6" s="22">
        <v>16.899999999999999</v>
      </c>
      <c r="F6" s="22">
        <v>15.1</v>
      </c>
      <c r="G6" s="22">
        <v>14.9</v>
      </c>
      <c r="H6" s="22">
        <v>19.2</v>
      </c>
      <c r="I6" s="22">
        <v>13.2</v>
      </c>
      <c r="J6" s="22">
        <v>17.8</v>
      </c>
      <c r="K6" s="22">
        <v>15</v>
      </c>
      <c r="L6" s="22">
        <v>16.2</v>
      </c>
      <c r="M6" s="22">
        <v>17.399999999999999</v>
      </c>
      <c r="N6" s="22">
        <v>18.899999999999999</v>
      </c>
      <c r="O6" s="22">
        <v>17.899999999999999</v>
      </c>
      <c r="P6" s="22">
        <v>16.899999999999999</v>
      </c>
      <c r="Q6" s="22">
        <v>16</v>
      </c>
      <c r="R6" s="22">
        <v>18.5</v>
      </c>
      <c r="S6" s="22">
        <v>15.4</v>
      </c>
      <c r="T6" s="22">
        <v>12.6</v>
      </c>
      <c r="U6" s="22">
        <v>12.7</v>
      </c>
      <c r="V6" s="22">
        <v>13.8</v>
      </c>
      <c r="W6" s="22">
        <v>17.600000000000001</v>
      </c>
      <c r="X6" s="22">
        <v>18.8</v>
      </c>
      <c r="Y6" s="22">
        <v>20.6</v>
      </c>
      <c r="Z6" s="22">
        <v>17.399999999999999</v>
      </c>
      <c r="AA6" s="22">
        <v>21.6</v>
      </c>
      <c r="AB6" s="22">
        <v>19.399999999999999</v>
      </c>
      <c r="AC6" s="32" t="s">
        <v>51</v>
      </c>
      <c r="AD6" s="31">
        <v>24.8</v>
      </c>
      <c r="AE6" s="6">
        <v>25.6</v>
      </c>
      <c r="AF6" s="8"/>
      <c r="AG6" s="9"/>
      <c r="AH6" s="13"/>
      <c r="AI6" s="11"/>
      <c r="AJ6" s="14">
        <f>AVERAGE(B6:AE6)</f>
        <v>17.337931034482761</v>
      </c>
    </row>
    <row r="7" spans="1:36" x14ac:dyDescent="0.2">
      <c r="A7" s="4" t="s">
        <v>6</v>
      </c>
      <c r="B7" s="6">
        <v>5.7</v>
      </c>
      <c r="C7" s="6">
        <v>10.6</v>
      </c>
      <c r="D7" s="6">
        <v>9.6</v>
      </c>
      <c r="E7" s="6">
        <v>11.8</v>
      </c>
      <c r="F7" s="6">
        <v>11.4</v>
      </c>
      <c r="G7" s="6">
        <v>8</v>
      </c>
      <c r="H7" s="6">
        <v>10.199999999999999</v>
      </c>
      <c r="I7" s="6">
        <v>12.1</v>
      </c>
      <c r="J7" s="6" t="s">
        <v>51</v>
      </c>
      <c r="K7" s="6">
        <v>11.2</v>
      </c>
      <c r="L7" s="6">
        <v>10.9</v>
      </c>
      <c r="M7" s="6">
        <v>9.8000000000000007</v>
      </c>
      <c r="N7" s="6">
        <v>11.8</v>
      </c>
      <c r="O7" s="6">
        <v>12.6</v>
      </c>
      <c r="P7" s="6">
        <v>11.2</v>
      </c>
      <c r="Q7" s="6">
        <v>9.1</v>
      </c>
      <c r="R7" s="6">
        <v>9.5</v>
      </c>
      <c r="S7" s="6">
        <v>13.2</v>
      </c>
      <c r="T7" s="6">
        <v>11.7</v>
      </c>
      <c r="U7" s="6">
        <v>9</v>
      </c>
      <c r="V7" s="6">
        <v>8</v>
      </c>
      <c r="W7" s="6">
        <v>10</v>
      </c>
      <c r="X7" s="6">
        <v>11.1</v>
      </c>
      <c r="Y7" s="6">
        <v>12.2</v>
      </c>
      <c r="Z7" s="6">
        <v>10.8</v>
      </c>
      <c r="AA7" s="6">
        <v>13.8</v>
      </c>
      <c r="AB7" s="20">
        <v>15</v>
      </c>
      <c r="AC7" s="32" t="s">
        <v>51</v>
      </c>
      <c r="AD7" s="29" t="s">
        <v>51</v>
      </c>
      <c r="AE7" s="6">
        <v>14.6</v>
      </c>
      <c r="AF7" s="8"/>
      <c r="AG7" s="9"/>
      <c r="AH7" s="13"/>
      <c r="AI7" s="11"/>
      <c r="AJ7" s="14">
        <f>AVERAGE(B7:AE7)</f>
        <v>10.922222222222221</v>
      </c>
    </row>
    <row r="8" spans="1:36" x14ac:dyDescent="0.2">
      <c r="A8" s="4" t="s">
        <v>7</v>
      </c>
      <c r="B8" s="6">
        <v>20.7</v>
      </c>
      <c r="C8" s="6">
        <v>21.7</v>
      </c>
      <c r="D8" s="6">
        <v>25.2</v>
      </c>
      <c r="E8" s="6">
        <v>21.8</v>
      </c>
      <c r="F8" s="6">
        <v>24.7</v>
      </c>
      <c r="G8" s="6">
        <v>20.7</v>
      </c>
      <c r="H8" s="6">
        <v>25.2</v>
      </c>
      <c r="I8" s="6" t="s">
        <v>51</v>
      </c>
      <c r="J8" s="6">
        <v>22.4</v>
      </c>
      <c r="K8" s="6">
        <v>20.2</v>
      </c>
      <c r="L8" s="6">
        <v>21.9</v>
      </c>
      <c r="M8" s="6">
        <v>23.2</v>
      </c>
      <c r="N8" s="6">
        <v>26.3</v>
      </c>
      <c r="O8" s="6">
        <v>24.1</v>
      </c>
      <c r="P8" s="6">
        <v>22.3</v>
      </c>
      <c r="Q8" s="6">
        <v>22.1</v>
      </c>
      <c r="R8" s="6">
        <v>25.3</v>
      </c>
      <c r="S8" s="6">
        <v>21</v>
      </c>
      <c r="T8" s="6">
        <v>16.5</v>
      </c>
      <c r="U8" s="6">
        <v>16.7</v>
      </c>
      <c r="V8" s="6">
        <v>17.899999999999999</v>
      </c>
      <c r="W8" s="6">
        <v>23.8</v>
      </c>
      <c r="X8" s="6">
        <v>25.5</v>
      </c>
      <c r="Y8" s="6">
        <v>27.6</v>
      </c>
      <c r="Z8" s="6">
        <v>24.7</v>
      </c>
      <c r="AA8" s="6">
        <v>29.8</v>
      </c>
      <c r="AB8" s="20">
        <v>26.7</v>
      </c>
      <c r="AC8" s="6" t="s">
        <v>51</v>
      </c>
      <c r="AD8" s="6">
        <v>30.4</v>
      </c>
      <c r="AE8" s="6">
        <v>33.700000000000003</v>
      </c>
      <c r="AF8" s="8"/>
      <c r="AG8" s="9"/>
      <c r="AH8" s="13"/>
      <c r="AI8" s="11"/>
      <c r="AJ8" s="14">
        <f>AVERAGE(B8:AE8)</f>
        <v>23.646428571428572</v>
      </c>
    </row>
    <row r="9" spans="1:36" x14ac:dyDescent="0.2">
      <c r="A9" s="4" t="s">
        <v>43</v>
      </c>
      <c r="B9" s="6">
        <v>66.900000000000006</v>
      </c>
      <c r="C9" s="6">
        <v>64</v>
      </c>
      <c r="D9" s="6">
        <v>54.4</v>
      </c>
      <c r="E9" s="6">
        <v>61.3</v>
      </c>
      <c r="F9" s="6">
        <v>68.8</v>
      </c>
      <c r="G9" s="6">
        <v>70.5</v>
      </c>
      <c r="H9" s="6">
        <v>54.9</v>
      </c>
      <c r="I9" s="6">
        <v>74.400000000000006</v>
      </c>
      <c r="J9" s="6">
        <v>62.6</v>
      </c>
      <c r="K9" s="6">
        <v>63.4</v>
      </c>
      <c r="L9" s="6">
        <v>60.4</v>
      </c>
      <c r="M9" s="6">
        <v>58.5</v>
      </c>
      <c r="N9" s="6">
        <v>53.5</v>
      </c>
      <c r="O9" s="6">
        <v>53.8</v>
      </c>
      <c r="P9" s="6">
        <v>54.1</v>
      </c>
      <c r="Q9" s="6">
        <v>48.5</v>
      </c>
      <c r="R9" s="6">
        <v>46.4</v>
      </c>
      <c r="S9" s="6">
        <v>65.599999999999994</v>
      </c>
      <c r="T9" s="6">
        <v>78.7</v>
      </c>
      <c r="U9" s="6">
        <v>67.2</v>
      </c>
      <c r="V9" s="6">
        <v>64.3</v>
      </c>
      <c r="W9" s="6">
        <v>55.8</v>
      </c>
      <c r="X9" s="6">
        <v>52.3</v>
      </c>
      <c r="Y9" s="6">
        <v>47</v>
      </c>
      <c r="Z9" s="6">
        <v>51.5</v>
      </c>
      <c r="AA9" s="6">
        <v>46.6</v>
      </c>
      <c r="AB9" s="20">
        <v>52.3</v>
      </c>
      <c r="AC9" s="29" t="s">
        <v>51</v>
      </c>
      <c r="AD9" s="6">
        <v>33.5</v>
      </c>
      <c r="AE9" s="6">
        <v>38.9</v>
      </c>
      <c r="AF9" s="8"/>
      <c r="AG9" s="9"/>
      <c r="AH9" s="13"/>
      <c r="AI9" s="11"/>
      <c r="AJ9" s="14">
        <f>AVERAGE(B9:AE9)</f>
        <v>57.589655172413792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/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/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/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/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/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/>
    </row>
    <row r="18" spans="1:32" x14ac:dyDescent="0.2">
      <c r="K18" t="s">
        <v>52</v>
      </c>
      <c r="L18" t="s">
        <v>53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9F8FDB-4276-45A2-B98E-3C093B7B38B3}"/>
</file>

<file path=customXml/itemProps2.xml><?xml version="1.0" encoding="utf-8"?>
<ds:datastoreItem xmlns:ds="http://schemas.openxmlformats.org/officeDocument/2006/customXml" ds:itemID="{BC812904-E588-4888-830E-6097FB02FC1E}"/>
</file>

<file path=customXml/itemProps3.xml><?xml version="1.0" encoding="utf-8"?>
<ds:datastoreItem xmlns:ds="http://schemas.openxmlformats.org/officeDocument/2006/customXml" ds:itemID="{8989AC9C-4A49-4F6A-BC06-E72DDB77B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EKİM 2016</vt:lpstr>
      <vt:lpstr>KASIM 2016</vt:lpstr>
      <vt:lpstr>ARALIK 2016</vt:lpstr>
      <vt:lpstr>OCAK 2017</vt:lpstr>
      <vt:lpstr>ŞUBAT 2017</vt:lpstr>
      <vt:lpstr>MART 2017</vt:lpstr>
      <vt:lpstr>NİSAN 2017</vt:lpstr>
      <vt:lpstr>MAYIS 2017</vt:lpstr>
      <vt:lpstr>HAZİRAN 2017</vt:lpstr>
      <vt:lpstr>TEMMUZ 2017</vt:lpstr>
      <vt:lpstr>AGUSTOS 2017</vt:lpstr>
      <vt:lpstr>Sayfa1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SE</cp:lastModifiedBy>
  <cp:lastPrinted>2017-01-02T06:58:36Z</cp:lastPrinted>
  <dcterms:created xsi:type="dcterms:W3CDTF">2002-12-20T13:34:23Z</dcterms:created>
  <dcterms:modified xsi:type="dcterms:W3CDTF">2017-10-13T09:58:23Z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